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07484F74-6F86-47FD-8A23-24F21A71CF0F}" xr6:coauthVersionLast="47" xr6:coauthVersionMax="47" xr10:uidLastSave="{00000000-0000-0000-0000-000000000000}"/>
  <bookViews>
    <workbookView xWindow="28680" yWindow="-9360" windowWidth="29040" windowHeight="15720" xr2:uid="{A53CBDBF-471D-449A-8F3E-8DD9E1522708}"/>
  </bookViews>
  <sheets>
    <sheet name="Level 2 Scoping " sheetId="1" r:id="rId1"/>
    <sheet name="Sheet1" sheetId="2" state="hidden" r:id="rId2"/>
  </sheets>
  <definedNames>
    <definedName name="_xlnm._FilterDatabase" localSheetId="0" hidden="1">'Level 2 Scoping '!$A$12:$AO$170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G16" i="1" l="1"/>
  <c r="AG17" i="1"/>
  <c r="AG20" i="1"/>
  <c r="AG25" i="1"/>
  <c r="AG34" i="1"/>
  <c r="AG35" i="1"/>
  <c r="AG36" i="1"/>
  <c r="AG38" i="1"/>
  <c r="AG46" i="1"/>
  <c r="AG48" i="1"/>
  <c r="AG51" i="1"/>
  <c r="AG54" i="1"/>
  <c r="AG58" i="1"/>
  <c r="AG68" i="1"/>
  <c r="AG76" i="1"/>
  <c r="AG80" i="1"/>
  <c r="AG91" i="1"/>
  <c r="AG93" i="1"/>
  <c r="AG97" i="1"/>
  <c r="AG106" i="1"/>
  <c r="AG107" i="1"/>
  <c r="AG108" i="1"/>
  <c r="AG115" i="1"/>
  <c r="AG120" i="1"/>
  <c r="AG123" i="1"/>
  <c r="AG125" i="1"/>
  <c r="AG129" i="1"/>
  <c r="AG131" i="1"/>
  <c r="AG143" i="1"/>
  <c r="AG146" i="1"/>
  <c r="AG149" i="1"/>
  <c r="AG156" i="1"/>
  <c r="AG162" i="1"/>
  <c r="AG163" i="1"/>
  <c r="AG169" i="1"/>
  <c r="AG170" i="1"/>
  <c r="AF13" i="1"/>
  <c r="E33" i="1"/>
  <c r="F33" i="1" s="1"/>
  <c r="AG33" i="1" s="1"/>
  <c r="E34" i="1"/>
  <c r="F34" i="1" s="1"/>
  <c r="AH34" i="1" s="1"/>
  <c r="J132" i="2"/>
  <c r="J10" i="2"/>
  <c r="E14" i="1"/>
  <c r="F14" i="1" s="1"/>
  <c r="AG14" i="1" s="1"/>
  <c r="E15" i="1"/>
  <c r="F15" i="1" s="1"/>
  <c r="AG15" i="1" s="1"/>
  <c r="E16" i="1"/>
  <c r="F16" i="1" s="1"/>
  <c r="AH16" i="1" s="1"/>
  <c r="E17" i="1"/>
  <c r="F17" i="1" s="1"/>
  <c r="AH17" i="1" s="1"/>
  <c r="E18" i="1"/>
  <c r="F18" i="1" s="1"/>
  <c r="AG18" i="1" s="1"/>
  <c r="E19" i="1"/>
  <c r="F19" i="1" s="1"/>
  <c r="AG19" i="1" s="1"/>
  <c r="E20" i="1"/>
  <c r="F20" i="1" s="1"/>
  <c r="AH20" i="1" s="1"/>
  <c r="E21" i="1"/>
  <c r="F21" i="1" s="1"/>
  <c r="AG21" i="1" s="1"/>
  <c r="E22" i="1"/>
  <c r="F22" i="1" s="1"/>
  <c r="AG22" i="1" s="1"/>
  <c r="E23" i="1"/>
  <c r="F23" i="1" s="1"/>
  <c r="AG23" i="1" s="1"/>
  <c r="E24" i="1"/>
  <c r="F24" i="1" s="1"/>
  <c r="AG24" i="1" s="1"/>
  <c r="E25" i="1"/>
  <c r="F25" i="1" s="1"/>
  <c r="AH25" i="1" s="1"/>
  <c r="E26" i="1"/>
  <c r="F26" i="1" s="1"/>
  <c r="AG26" i="1" s="1"/>
  <c r="E27" i="1"/>
  <c r="F27" i="1" s="1"/>
  <c r="AG27" i="1" s="1"/>
  <c r="E28" i="1"/>
  <c r="F28" i="1" s="1"/>
  <c r="AG28" i="1" s="1"/>
  <c r="E29" i="1"/>
  <c r="F29" i="1" s="1"/>
  <c r="AG29" i="1" s="1"/>
  <c r="E30" i="1"/>
  <c r="F30" i="1" s="1"/>
  <c r="AG30" i="1" s="1"/>
  <c r="E31" i="1"/>
  <c r="F31" i="1" s="1"/>
  <c r="AG31" i="1" s="1"/>
  <c r="E32" i="1"/>
  <c r="F32" i="1" s="1"/>
  <c r="AG32" i="1" s="1"/>
  <c r="E35" i="1"/>
  <c r="F35" i="1" s="1"/>
  <c r="AH35" i="1" s="1"/>
  <c r="E36" i="1"/>
  <c r="F36" i="1" s="1"/>
  <c r="AH36" i="1" s="1"/>
  <c r="E37" i="1"/>
  <c r="F37" i="1" s="1"/>
  <c r="AG37" i="1" s="1"/>
  <c r="E38" i="1"/>
  <c r="F38" i="1" s="1"/>
  <c r="AH38" i="1" s="1"/>
  <c r="E39" i="1"/>
  <c r="F39" i="1" s="1"/>
  <c r="AG39" i="1" s="1"/>
  <c r="E40" i="1"/>
  <c r="F40" i="1" s="1"/>
  <c r="AG40" i="1" s="1"/>
  <c r="E41" i="1"/>
  <c r="F41" i="1" s="1"/>
  <c r="AG41" i="1" s="1"/>
  <c r="E42" i="1"/>
  <c r="F42" i="1" s="1"/>
  <c r="AG42" i="1" s="1"/>
  <c r="E43" i="1"/>
  <c r="F43" i="1" s="1"/>
  <c r="AG43" i="1" s="1"/>
  <c r="E44" i="1"/>
  <c r="F44" i="1" s="1"/>
  <c r="AG44" i="1" s="1"/>
  <c r="E45" i="1"/>
  <c r="F45" i="1" s="1"/>
  <c r="AG45" i="1" s="1"/>
  <c r="E46" i="1"/>
  <c r="F46" i="1" s="1"/>
  <c r="AH46" i="1" s="1"/>
  <c r="E47" i="1"/>
  <c r="F47" i="1" s="1"/>
  <c r="AG47" i="1" s="1"/>
  <c r="E48" i="1"/>
  <c r="F48" i="1" s="1"/>
  <c r="AH48" i="1" s="1"/>
  <c r="E49" i="1"/>
  <c r="F49" i="1" s="1"/>
  <c r="AG49" i="1" s="1"/>
  <c r="E50" i="1"/>
  <c r="F50" i="1" s="1"/>
  <c r="AG50" i="1" s="1"/>
  <c r="E51" i="1"/>
  <c r="F51" i="1" s="1"/>
  <c r="AH51" i="1" s="1"/>
  <c r="E52" i="1"/>
  <c r="F52" i="1" s="1"/>
  <c r="AG52" i="1" s="1"/>
  <c r="E53" i="1"/>
  <c r="F53" i="1" s="1"/>
  <c r="AG53" i="1" s="1"/>
  <c r="E54" i="1"/>
  <c r="F54" i="1" s="1"/>
  <c r="AH54" i="1" s="1"/>
  <c r="E55" i="1"/>
  <c r="F55" i="1" s="1"/>
  <c r="AG55" i="1" s="1"/>
  <c r="E56" i="1"/>
  <c r="F56" i="1" s="1"/>
  <c r="AG56" i="1" s="1"/>
  <c r="E57" i="1"/>
  <c r="F57" i="1" s="1"/>
  <c r="AG57" i="1" s="1"/>
  <c r="E58" i="1"/>
  <c r="F58" i="1" s="1"/>
  <c r="AH58" i="1" s="1"/>
  <c r="E59" i="1"/>
  <c r="F59" i="1" s="1"/>
  <c r="AG59" i="1" s="1"/>
  <c r="E60" i="1"/>
  <c r="F60" i="1" s="1"/>
  <c r="AG60" i="1" s="1"/>
  <c r="E61" i="1"/>
  <c r="F61" i="1" s="1"/>
  <c r="AG61" i="1" s="1"/>
  <c r="E62" i="1"/>
  <c r="F62" i="1" s="1"/>
  <c r="AG62" i="1" s="1"/>
  <c r="E63" i="1"/>
  <c r="F63" i="1" s="1"/>
  <c r="AG63" i="1" s="1"/>
  <c r="E64" i="1"/>
  <c r="F64" i="1" s="1"/>
  <c r="AG64" i="1" s="1"/>
  <c r="E65" i="1"/>
  <c r="F65" i="1" s="1"/>
  <c r="AG65" i="1" s="1"/>
  <c r="E66" i="1"/>
  <c r="F66" i="1" s="1"/>
  <c r="AG66" i="1" s="1"/>
  <c r="E67" i="1"/>
  <c r="F67" i="1" s="1"/>
  <c r="AG67" i="1" s="1"/>
  <c r="E68" i="1"/>
  <c r="F68" i="1" s="1"/>
  <c r="AH68" i="1" s="1"/>
  <c r="E69" i="1"/>
  <c r="F69" i="1" s="1"/>
  <c r="AG69" i="1" s="1"/>
  <c r="E70" i="1"/>
  <c r="F70" i="1" s="1"/>
  <c r="AG70" i="1" s="1"/>
  <c r="E71" i="1"/>
  <c r="F71" i="1" s="1"/>
  <c r="AG71" i="1" s="1"/>
  <c r="E72" i="1"/>
  <c r="F72" i="1" s="1"/>
  <c r="AG72" i="1" s="1"/>
  <c r="E73" i="1"/>
  <c r="F73" i="1" s="1"/>
  <c r="AG73" i="1" s="1"/>
  <c r="E74" i="1"/>
  <c r="F74" i="1" s="1"/>
  <c r="AG74" i="1" s="1"/>
  <c r="E75" i="1"/>
  <c r="F75" i="1" s="1"/>
  <c r="AG75" i="1" s="1"/>
  <c r="E76" i="1"/>
  <c r="F76" i="1" s="1"/>
  <c r="AH76" i="1" s="1"/>
  <c r="E77" i="1"/>
  <c r="F77" i="1" s="1"/>
  <c r="AG77" i="1" s="1"/>
  <c r="E78" i="1"/>
  <c r="F78" i="1" s="1"/>
  <c r="AG78" i="1" s="1"/>
  <c r="E79" i="1"/>
  <c r="F79" i="1" s="1"/>
  <c r="AG79" i="1" s="1"/>
  <c r="E80" i="1"/>
  <c r="F80" i="1" s="1"/>
  <c r="AH80" i="1" s="1"/>
  <c r="E81" i="1"/>
  <c r="F81" i="1" s="1"/>
  <c r="AG81" i="1" s="1"/>
  <c r="E82" i="1"/>
  <c r="F82" i="1" s="1"/>
  <c r="AG82" i="1" s="1"/>
  <c r="E83" i="1"/>
  <c r="F83" i="1" s="1"/>
  <c r="AG83" i="1" s="1"/>
  <c r="E84" i="1"/>
  <c r="F84" i="1" s="1"/>
  <c r="AG84" i="1" s="1"/>
  <c r="E85" i="1"/>
  <c r="F85" i="1" s="1"/>
  <c r="AG85" i="1" s="1"/>
  <c r="E86" i="1"/>
  <c r="F86" i="1" s="1"/>
  <c r="AG86" i="1" s="1"/>
  <c r="E87" i="1"/>
  <c r="F87" i="1" s="1"/>
  <c r="AG87" i="1" s="1"/>
  <c r="E88" i="1"/>
  <c r="F88" i="1" s="1"/>
  <c r="AG88" i="1" s="1"/>
  <c r="E89" i="1"/>
  <c r="F89" i="1" s="1"/>
  <c r="AG89" i="1" s="1"/>
  <c r="E90" i="1"/>
  <c r="F90" i="1" s="1"/>
  <c r="AG90" i="1" s="1"/>
  <c r="E91" i="1"/>
  <c r="F91" i="1" s="1"/>
  <c r="AH91" i="1" s="1"/>
  <c r="E92" i="1"/>
  <c r="F92" i="1" s="1"/>
  <c r="AG92" i="1" s="1"/>
  <c r="E93" i="1"/>
  <c r="F93" i="1" s="1"/>
  <c r="AH93" i="1" s="1"/>
  <c r="E94" i="1"/>
  <c r="F94" i="1" s="1"/>
  <c r="AG94" i="1" s="1"/>
  <c r="E95" i="1"/>
  <c r="F95" i="1" s="1"/>
  <c r="AG95" i="1" s="1"/>
  <c r="E96" i="1"/>
  <c r="F96" i="1" s="1"/>
  <c r="AG96" i="1" s="1"/>
  <c r="E97" i="1"/>
  <c r="F97" i="1" s="1"/>
  <c r="AH97" i="1" s="1"/>
  <c r="E98" i="1"/>
  <c r="F98" i="1" s="1"/>
  <c r="AG98" i="1" s="1"/>
  <c r="E99" i="1"/>
  <c r="F99" i="1" s="1"/>
  <c r="AG99" i="1" s="1"/>
  <c r="E100" i="1"/>
  <c r="F100" i="1" s="1"/>
  <c r="AG100" i="1" s="1"/>
  <c r="E101" i="1"/>
  <c r="F101" i="1" s="1"/>
  <c r="AG101" i="1" s="1"/>
  <c r="E102" i="1"/>
  <c r="F102" i="1" s="1"/>
  <c r="AG102" i="1" s="1"/>
  <c r="E103" i="1"/>
  <c r="F103" i="1" s="1"/>
  <c r="AG103" i="1" s="1"/>
  <c r="E104" i="1"/>
  <c r="F104" i="1" s="1"/>
  <c r="AG104" i="1" s="1"/>
  <c r="E105" i="1"/>
  <c r="F105" i="1" s="1"/>
  <c r="AG105" i="1" s="1"/>
  <c r="E106" i="1"/>
  <c r="F106" i="1" s="1"/>
  <c r="AH106" i="1" s="1"/>
  <c r="E107" i="1"/>
  <c r="F107" i="1" s="1"/>
  <c r="AH107" i="1" s="1"/>
  <c r="E108" i="1"/>
  <c r="F108" i="1" s="1"/>
  <c r="AH108" i="1" s="1"/>
  <c r="E109" i="1"/>
  <c r="F109" i="1" s="1"/>
  <c r="AG109" i="1" s="1"/>
  <c r="E110" i="1"/>
  <c r="F110" i="1" s="1"/>
  <c r="AH110" i="1" s="1"/>
  <c r="E111" i="1"/>
  <c r="F111" i="1" s="1"/>
  <c r="AG111" i="1" s="1"/>
  <c r="E112" i="1"/>
  <c r="F112" i="1" s="1"/>
  <c r="AG112" i="1" s="1"/>
  <c r="E113" i="1"/>
  <c r="F113" i="1" s="1"/>
  <c r="AG113" i="1" s="1"/>
  <c r="E114" i="1"/>
  <c r="F114" i="1" s="1"/>
  <c r="AG114" i="1" s="1"/>
  <c r="E115" i="1"/>
  <c r="F115" i="1" s="1"/>
  <c r="AH115" i="1" s="1"/>
  <c r="E116" i="1"/>
  <c r="F116" i="1" s="1"/>
  <c r="AG116" i="1" s="1"/>
  <c r="E117" i="1"/>
  <c r="F117" i="1" s="1"/>
  <c r="AG117" i="1" s="1"/>
  <c r="E118" i="1"/>
  <c r="F118" i="1" s="1"/>
  <c r="AG118" i="1" s="1"/>
  <c r="E119" i="1"/>
  <c r="F119" i="1" s="1"/>
  <c r="AG119" i="1" s="1"/>
  <c r="E120" i="1"/>
  <c r="F120" i="1" s="1"/>
  <c r="AH120" i="1" s="1"/>
  <c r="E121" i="1"/>
  <c r="F121" i="1" s="1"/>
  <c r="AG121" i="1" s="1"/>
  <c r="E122" i="1"/>
  <c r="F122" i="1" s="1"/>
  <c r="AG122" i="1" s="1"/>
  <c r="E123" i="1"/>
  <c r="F123" i="1" s="1"/>
  <c r="AH123" i="1" s="1"/>
  <c r="E124" i="1"/>
  <c r="F124" i="1" s="1"/>
  <c r="AG124" i="1" s="1"/>
  <c r="E125" i="1"/>
  <c r="F125" i="1" s="1"/>
  <c r="AH125" i="1" s="1"/>
  <c r="E126" i="1"/>
  <c r="F126" i="1" s="1"/>
  <c r="AG126" i="1" s="1"/>
  <c r="E127" i="1"/>
  <c r="F127" i="1" s="1"/>
  <c r="AG127" i="1" s="1"/>
  <c r="E128" i="1"/>
  <c r="F128" i="1" s="1"/>
  <c r="AG128" i="1" s="1"/>
  <c r="E129" i="1"/>
  <c r="F129" i="1" s="1"/>
  <c r="AH129" i="1" s="1"/>
  <c r="E130" i="1"/>
  <c r="F130" i="1" s="1"/>
  <c r="AG130" i="1" s="1"/>
  <c r="E131" i="1"/>
  <c r="F131" i="1" s="1"/>
  <c r="AH131" i="1" s="1"/>
  <c r="E132" i="1"/>
  <c r="F132" i="1" s="1"/>
  <c r="AG132" i="1" s="1"/>
  <c r="E133" i="1"/>
  <c r="F133" i="1" s="1"/>
  <c r="AG133" i="1" s="1"/>
  <c r="E134" i="1"/>
  <c r="F134" i="1" s="1"/>
  <c r="AG134" i="1" s="1"/>
  <c r="E135" i="1"/>
  <c r="F135" i="1" s="1"/>
  <c r="AG135" i="1" s="1"/>
  <c r="E136" i="1"/>
  <c r="F136" i="1" s="1"/>
  <c r="AG136" i="1" s="1"/>
  <c r="E137" i="1"/>
  <c r="F137" i="1" s="1"/>
  <c r="AG137" i="1" s="1"/>
  <c r="E138" i="1"/>
  <c r="F138" i="1" s="1"/>
  <c r="AG138" i="1" s="1"/>
  <c r="E139" i="1"/>
  <c r="F139" i="1" s="1"/>
  <c r="AG139" i="1" s="1"/>
  <c r="E140" i="1"/>
  <c r="F140" i="1" s="1"/>
  <c r="AG140" i="1" s="1"/>
  <c r="E141" i="1"/>
  <c r="F141" i="1" s="1"/>
  <c r="AG141" i="1" s="1"/>
  <c r="E142" i="1"/>
  <c r="F142" i="1" s="1"/>
  <c r="AG142" i="1" s="1"/>
  <c r="E143" i="1"/>
  <c r="F143" i="1" s="1"/>
  <c r="AH143" i="1" s="1"/>
  <c r="E144" i="1"/>
  <c r="F144" i="1" s="1"/>
  <c r="AG144" i="1" s="1"/>
  <c r="E145" i="1"/>
  <c r="F145" i="1" s="1"/>
  <c r="AG145" i="1" s="1"/>
  <c r="E146" i="1"/>
  <c r="F146" i="1" s="1"/>
  <c r="AH146" i="1" s="1"/>
  <c r="E147" i="1"/>
  <c r="F147" i="1" s="1"/>
  <c r="AG147" i="1" s="1"/>
  <c r="E148" i="1"/>
  <c r="F148" i="1" s="1"/>
  <c r="AG148" i="1" s="1"/>
  <c r="E149" i="1"/>
  <c r="F149" i="1" s="1"/>
  <c r="AH149" i="1" s="1"/>
  <c r="E150" i="1"/>
  <c r="F150" i="1" s="1"/>
  <c r="AG150" i="1" s="1"/>
  <c r="E151" i="1"/>
  <c r="F151" i="1" s="1"/>
  <c r="AG151" i="1" s="1"/>
  <c r="E152" i="1"/>
  <c r="F152" i="1" s="1"/>
  <c r="AG152" i="1" s="1"/>
  <c r="E153" i="1"/>
  <c r="F153" i="1" s="1"/>
  <c r="AG153" i="1" s="1"/>
  <c r="E154" i="1"/>
  <c r="F154" i="1" s="1"/>
  <c r="AG154" i="1" s="1"/>
  <c r="E155" i="1"/>
  <c r="F155" i="1" s="1"/>
  <c r="AG155" i="1" s="1"/>
  <c r="E156" i="1"/>
  <c r="F156" i="1" s="1"/>
  <c r="AH156" i="1" s="1"/>
  <c r="E157" i="1"/>
  <c r="F157" i="1" s="1"/>
  <c r="AG157" i="1" s="1"/>
  <c r="E158" i="1"/>
  <c r="F158" i="1" s="1"/>
  <c r="AG158" i="1" s="1"/>
  <c r="E159" i="1"/>
  <c r="F159" i="1" s="1"/>
  <c r="AG159" i="1" s="1"/>
  <c r="E160" i="1"/>
  <c r="F160" i="1" s="1"/>
  <c r="AG160" i="1" s="1"/>
  <c r="E161" i="1"/>
  <c r="F161" i="1" s="1"/>
  <c r="AG161" i="1" s="1"/>
  <c r="E162" i="1"/>
  <c r="F162" i="1" s="1"/>
  <c r="AH162" i="1" s="1"/>
  <c r="E163" i="1"/>
  <c r="F163" i="1" s="1"/>
  <c r="AH163" i="1" s="1"/>
  <c r="E164" i="1"/>
  <c r="F164" i="1" s="1"/>
  <c r="AG164" i="1" s="1"/>
  <c r="E165" i="1"/>
  <c r="F165" i="1" s="1"/>
  <c r="AG165" i="1" s="1"/>
  <c r="E166" i="1"/>
  <c r="F166" i="1" s="1"/>
  <c r="AG166" i="1" s="1"/>
  <c r="E167" i="1"/>
  <c r="F167" i="1" s="1"/>
  <c r="AG167" i="1" s="1"/>
  <c r="E168" i="1"/>
  <c r="F168" i="1" s="1"/>
  <c r="AG168" i="1" s="1"/>
  <c r="E169" i="1"/>
  <c r="F169" i="1" s="1"/>
  <c r="AH169" i="1" s="1"/>
  <c r="E170" i="1"/>
  <c r="F170" i="1" s="1"/>
  <c r="AH170" i="1" s="1"/>
  <c r="E13" i="1"/>
  <c r="F13" i="1" s="1"/>
  <c r="AG13" i="1" s="1"/>
  <c r="AH138" i="1" l="1"/>
  <c r="AH145" i="1"/>
  <c r="AH82" i="1"/>
  <c r="AH90" i="1"/>
  <c r="AH89" i="1"/>
  <c r="AG110" i="1"/>
  <c r="AH47" i="1"/>
  <c r="AH40" i="1"/>
  <c r="AH33" i="1"/>
  <c r="AH152" i="1"/>
  <c r="AH103" i="1"/>
  <c r="AH53" i="1"/>
  <c r="AH137" i="1"/>
  <c r="AH151" i="1"/>
  <c r="AH96" i="1"/>
  <c r="AH95" i="1"/>
  <c r="AH132" i="1"/>
  <c r="AH81" i="1"/>
  <c r="AH75" i="1"/>
  <c r="AH31" i="1"/>
  <c r="AH118" i="1"/>
  <c r="AH26" i="1"/>
  <c r="AH39" i="1"/>
  <c r="AH117" i="1"/>
  <c r="AH67" i="1"/>
  <c r="AH62" i="1"/>
  <c r="AH24" i="1"/>
  <c r="AH124" i="1"/>
  <c r="AH166" i="1"/>
  <c r="AH109" i="1"/>
  <c r="AH61" i="1"/>
  <c r="AH23" i="1"/>
  <c r="AH159" i="1"/>
  <c r="AH104" i="1"/>
  <c r="AH167" i="1"/>
  <c r="AH153" i="1"/>
  <c r="AH139" i="1"/>
  <c r="AH111" i="1"/>
  <c r="AH83" i="1"/>
  <c r="AH69" i="1"/>
  <c r="AH55" i="1"/>
  <c r="AH41" i="1"/>
  <c r="AH27" i="1"/>
  <c r="AH122" i="1"/>
  <c r="AH148" i="1"/>
  <c r="AH134" i="1"/>
  <c r="AH92" i="1"/>
  <c r="AH78" i="1"/>
  <c r="AH64" i="1"/>
  <c r="AH50" i="1"/>
  <c r="AH22" i="1"/>
  <c r="AH161" i="1"/>
  <c r="AH147" i="1"/>
  <c r="AH133" i="1"/>
  <c r="AH119" i="1"/>
  <c r="AH105" i="1"/>
  <c r="AH77" i="1"/>
  <c r="AH63" i="1"/>
  <c r="AH49" i="1"/>
  <c r="AH21" i="1"/>
  <c r="AH158" i="1"/>
  <c r="AH144" i="1"/>
  <c r="AH130" i="1"/>
  <c r="AH116" i="1"/>
  <c r="AH102" i="1"/>
  <c r="AH88" i="1"/>
  <c r="AH74" i="1"/>
  <c r="AH60" i="1"/>
  <c r="AH32" i="1"/>
  <c r="AH18" i="1"/>
  <c r="AH165" i="1"/>
  <c r="AH150" i="1"/>
  <c r="AH121" i="1"/>
  <c r="AH19" i="1"/>
  <c r="AH164" i="1"/>
  <c r="AH136" i="1"/>
  <c r="AH94" i="1"/>
  <c r="AH66" i="1"/>
  <c r="AH52" i="1"/>
  <c r="AH135" i="1"/>
  <c r="AH79" i="1"/>
  <c r="AH65" i="1"/>
  <c r="AH37" i="1"/>
  <c r="AH160" i="1"/>
  <c r="AH13" i="1"/>
  <c r="AH157" i="1"/>
  <c r="AH87" i="1"/>
  <c r="AH73" i="1"/>
  <c r="AH59" i="1"/>
  <c r="AH45" i="1"/>
  <c r="AH142" i="1"/>
  <c r="AH128" i="1"/>
  <c r="AH114" i="1"/>
  <c r="AH100" i="1"/>
  <c r="AH86" i="1"/>
  <c r="AH72" i="1"/>
  <c r="AH44" i="1"/>
  <c r="AH30" i="1"/>
  <c r="AH155" i="1"/>
  <c r="AH141" i="1"/>
  <c r="AH127" i="1"/>
  <c r="AH113" i="1"/>
  <c r="AH99" i="1"/>
  <c r="AH85" i="1"/>
  <c r="AH71" i="1"/>
  <c r="AH57" i="1"/>
  <c r="AH43" i="1"/>
  <c r="AH29" i="1"/>
  <c r="AH15" i="1"/>
  <c r="AH101" i="1"/>
  <c r="AH168" i="1"/>
  <c r="AH154" i="1"/>
  <c r="AH140" i="1"/>
  <c r="AH126" i="1"/>
  <c r="AH112" i="1"/>
  <c r="AH98" i="1"/>
  <c r="AH84" i="1"/>
  <c r="AH70" i="1"/>
  <c r="AH56" i="1"/>
  <c r="AH42" i="1"/>
  <c r="AH28" i="1"/>
  <c r="AH14" i="1"/>
  <c r="AF45" i="1"/>
  <c r="AF168" i="1"/>
  <c r="AF165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78" i="1"/>
  <c r="AF79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4" i="1"/>
  <c r="AF95" i="1"/>
  <c r="AF96" i="1"/>
  <c r="AF97" i="1"/>
  <c r="AF98" i="1"/>
  <c r="AF99" i="1"/>
  <c r="AF100" i="1"/>
  <c r="AF101" i="1"/>
  <c r="AF102" i="1"/>
  <c r="AF103" i="1"/>
  <c r="AF104" i="1"/>
  <c r="AF105" i="1"/>
  <c r="AF106" i="1"/>
  <c r="AF107" i="1"/>
  <c r="AF108" i="1"/>
  <c r="AF109" i="1"/>
  <c r="AF110" i="1"/>
  <c r="AF111" i="1"/>
  <c r="AF112" i="1"/>
  <c r="AF113" i="1"/>
  <c r="AF114" i="1"/>
  <c r="AF115" i="1"/>
  <c r="AF116" i="1"/>
  <c r="AF117" i="1"/>
  <c r="AF118" i="1"/>
  <c r="AF119" i="1"/>
  <c r="AF120" i="1"/>
  <c r="AF121" i="1"/>
  <c r="AF122" i="1"/>
  <c r="AF123" i="1"/>
  <c r="AF124" i="1"/>
  <c r="AF125" i="1"/>
  <c r="AF126" i="1"/>
  <c r="AF127" i="1"/>
  <c r="AF128" i="1"/>
  <c r="AF129" i="1"/>
  <c r="AF130" i="1"/>
  <c r="AF131" i="1"/>
  <c r="AF132" i="1"/>
  <c r="AF133" i="1"/>
  <c r="AF134" i="1"/>
  <c r="AF135" i="1"/>
  <c r="AF136" i="1"/>
  <c r="AF137" i="1"/>
  <c r="AF138" i="1"/>
  <c r="AF139" i="1"/>
  <c r="AF140" i="1"/>
  <c r="AF141" i="1"/>
  <c r="AF142" i="1"/>
  <c r="AF143" i="1"/>
  <c r="AF144" i="1"/>
  <c r="AF145" i="1"/>
  <c r="AF146" i="1"/>
  <c r="AF147" i="1"/>
  <c r="AF148" i="1"/>
  <c r="AF149" i="1"/>
  <c r="AF150" i="1"/>
  <c r="AF151" i="1"/>
  <c r="AF152" i="1"/>
  <c r="AF153" i="1"/>
  <c r="AF154" i="1"/>
  <c r="AF155" i="1"/>
  <c r="AF156" i="1"/>
  <c r="AF157" i="1"/>
  <c r="AF158" i="1"/>
  <c r="AF159" i="1"/>
  <c r="AF160" i="1"/>
  <c r="AF161" i="1"/>
  <c r="AF162" i="1"/>
  <c r="AF163" i="1"/>
  <c r="AF164" i="1"/>
  <c r="AF166" i="1"/>
  <c r="AF167" i="1"/>
  <c r="AF169" i="1"/>
  <c r="AF170" i="1"/>
  <c r="AF14" i="1"/>
  <c r="AF15" i="1"/>
  <c r="AF16" i="1"/>
  <c r="AF17" i="1"/>
  <c r="AF18" i="1"/>
  <c r="AF19" i="1"/>
  <c r="AI3" i="1" l="1"/>
  <c r="AI4" i="1"/>
  <c r="AI2" i="1"/>
</calcChain>
</file>

<file path=xl/sharedStrings.xml><?xml version="1.0" encoding="utf-8"?>
<sst xmlns="http://schemas.openxmlformats.org/spreadsheetml/2006/main" count="3351" uniqueCount="725">
  <si>
    <t>Area (ha)</t>
  </si>
  <si>
    <t>Proportion of site shown to be at risk (%)</t>
  </si>
  <si>
    <t>EA Reservoir Flood Extent</t>
  </si>
  <si>
    <t>Historic Flooding</t>
  </si>
  <si>
    <t>JBA Groundwater Flood Map</t>
  </si>
  <si>
    <t>EA Historic Flood Map</t>
  </si>
  <si>
    <t>SFRA Site Screening</t>
  </si>
  <si>
    <t>Site ID</t>
  </si>
  <si>
    <t>Flood Alert and Warning Areas</t>
  </si>
  <si>
    <t>Site located in a Flood Alert Area</t>
  </si>
  <si>
    <t>Site located in a Flood Warning Area</t>
  </si>
  <si>
    <t>Site Name/ Address</t>
  </si>
  <si>
    <t>Site Context</t>
  </si>
  <si>
    <t>% in Flood Zone 1</t>
  </si>
  <si>
    <t>% in Flood Zone 2</t>
  </si>
  <si>
    <t>% in Flood Zone 3a</t>
  </si>
  <si>
    <t>% in Dry Day</t>
  </si>
  <si>
    <t>% in Wet Day</t>
  </si>
  <si>
    <t>Are groundwater emergence levels in the site within 0.5m of the surface? (Y/N)</t>
  </si>
  <si>
    <t>Is the site within 20m of a watercourse? (Y/N)</t>
  </si>
  <si>
    <t>Watercourse</t>
  </si>
  <si>
    <t xml:space="preserve">Number of East Sussex County Council recorded flood incidents within 50m </t>
  </si>
  <si>
    <t>Parish</t>
  </si>
  <si>
    <t>BAT0002</t>
  </si>
  <si>
    <t>BAT0069</t>
  </si>
  <si>
    <t>BAT0070</t>
  </si>
  <si>
    <t>BAT0083</t>
  </si>
  <si>
    <t>BAT0088</t>
  </si>
  <si>
    <t>BAT0097</t>
  </si>
  <si>
    <t>BAT0108</t>
  </si>
  <si>
    <t>BAT0109</t>
  </si>
  <si>
    <t>BAT0121</t>
  </si>
  <si>
    <t>BAT0127</t>
  </si>
  <si>
    <t>BAT0128</t>
  </si>
  <si>
    <t>BAT0129</t>
  </si>
  <si>
    <t>BEC0011</t>
  </si>
  <si>
    <t>BEC0024</t>
  </si>
  <si>
    <t>BEC0037</t>
  </si>
  <si>
    <t>BEX0002</t>
  </si>
  <si>
    <t>BEX0005</t>
  </si>
  <si>
    <t>BEX0006</t>
  </si>
  <si>
    <t>BEX0008</t>
  </si>
  <si>
    <t>BEX0011</t>
  </si>
  <si>
    <t>BEX0017</t>
  </si>
  <si>
    <t>BEX0021</t>
  </si>
  <si>
    <t>BEX0028</t>
  </si>
  <si>
    <t>BEX0031</t>
  </si>
  <si>
    <t>BEX0032</t>
  </si>
  <si>
    <t>BEX0071</t>
  </si>
  <si>
    <t>BEX0077</t>
  </si>
  <si>
    <t>BEX0078</t>
  </si>
  <si>
    <t>BEX0086</t>
  </si>
  <si>
    <t>BEX0089</t>
  </si>
  <si>
    <t>BEX0115</t>
  </si>
  <si>
    <t>BEX0116</t>
  </si>
  <si>
    <t>BEX0141</t>
  </si>
  <si>
    <t>BEX0155</t>
  </si>
  <si>
    <t>BEX0158</t>
  </si>
  <si>
    <t>BEX0161</t>
  </si>
  <si>
    <t>BEX0169</t>
  </si>
  <si>
    <t>BEX0177</t>
  </si>
  <si>
    <t>BEX0188</t>
  </si>
  <si>
    <t>BEX0194</t>
  </si>
  <si>
    <t>BEX0197</t>
  </si>
  <si>
    <t>BEX0201</t>
  </si>
  <si>
    <t>BEX0215</t>
  </si>
  <si>
    <t>BEX0219</t>
  </si>
  <si>
    <t>BEX0220</t>
  </si>
  <si>
    <t>BEX0232</t>
  </si>
  <si>
    <t>BEX0233</t>
  </si>
  <si>
    <t>BEX0235</t>
  </si>
  <si>
    <t>BEX0237</t>
  </si>
  <si>
    <t>BEX0238</t>
  </si>
  <si>
    <t>BEX0239</t>
  </si>
  <si>
    <t>BEX0240</t>
  </si>
  <si>
    <t>BEX0241</t>
  </si>
  <si>
    <t>BEX0242</t>
  </si>
  <si>
    <t>BEX0243</t>
  </si>
  <si>
    <t>BEX0244</t>
  </si>
  <si>
    <t>BEX0245</t>
  </si>
  <si>
    <t>BEX0246</t>
  </si>
  <si>
    <t>BEX0247</t>
  </si>
  <si>
    <t>BRE0002</t>
  </si>
  <si>
    <t>BRE0060</t>
  </si>
  <si>
    <t>BRE0061</t>
  </si>
  <si>
    <t>BRI0001</t>
  </si>
  <si>
    <t>BUR0010</t>
  </si>
  <si>
    <t>BUR0027</t>
  </si>
  <si>
    <t>BUR0031</t>
  </si>
  <si>
    <t>BUR0032</t>
  </si>
  <si>
    <t>BUR0039</t>
  </si>
  <si>
    <t>BUR0042</t>
  </si>
  <si>
    <t>BX1</t>
  </si>
  <si>
    <t>BX2</t>
  </si>
  <si>
    <t>BX3</t>
  </si>
  <si>
    <t>CAM0001</t>
  </si>
  <si>
    <t>CAM0002</t>
  </si>
  <si>
    <t>CAM0004</t>
  </si>
  <si>
    <t>CAT0001</t>
  </si>
  <si>
    <t>CAT0014</t>
  </si>
  <si>
    <t>CAT0016</t>
  </si>
  <si>
    <t>CRO0003</t>
  </si>
  <si>
    <t>CRO0010</t>
  </si>
  <si>
    <t>CRO0038</t>
  </si>
  <si>
    <t>ETC0016</t>
  </si>
  <si>
    <t>ETC0024</t>
  </si>
  <si>
    <t>ETC0026</t>
  </si>
  <si>
    <t>EWH0009</t>
  </si>
  <si>
    <t>EWH0010</t>
  </si>
  <si>
    <t>FAI0001</t>
  </si>
  <si>
    <t>GU6</t>
  </si>
  <si>
    <t>GUE0012</t>
  </si>
  <si>
    <t>GUE0013</t>
  </si>
  <si>
    <t>GUE0024</t>
  </si>
  <si>
    <t>GYP0001</t>
  </si>
  <si>
    <t>GYP0002</t>
  </si>
  <si>
    <t>GYP0003</t>
  </si>
  <si>
    <t>GYP0004</t>
  </si>
  <si>
    <t>GYP0005</t>
  </si>
  <si>
    <t>GYP0006</t>
  </si>
  <si>
    <t>HAF0001</t>
  </si>
  <si>
    <t>HAF0002</t>
  </si>
  <si>
    <t>HAF0007</t>
  </si>
  <si>
    <t>HAF0023</t>
  </si>
  <si>
    <t>HAF0026</t>
  </si>
  <si>
    <t>HUG0013</t>
  </si>
  <si>
    <t>HUG0021</t>
  </si>
  <si>
    <t>HUG0033</t>
  </si>
  <si>
    <t>HUG0043</t>
  </si>
  <si>
    <t>ICK0003</t>
  </si>
  <si>
    <t>ICK0017</t>
  </si>
  <si>
    <t>ICK0050</t>
  </si>
  <si>
    <t>ICK0051</t>
  </si>
  <si>
    <t>IDE0010</t>
  </si>
  <si>
    <t>IDE0022</t>
  </si>
  <si>
    <t>NOR0003</t>
  </si>
  <si>
    <t>NOR0026</t>
  </si>
  <si>
    <t>PEA0002</t>
  </si>
  <si>
    <t>PEA0024</t>
  </si>
  <si>
    <t>PEA0029</t>
  </si>
  <si>
    <t>PEA0033</t>
  </si>
  <si>
    <t>PEA0042</t>
  </si>
  <si>
    <t>PLA0008</t>
  </si>
  <si>
    <t>PLA0014</t>
  </si>
  <si>
    <t>RYE0001</t>
  </si>
  <si>
    <t>RYE0002</t>
  </si>
  <si>
    <t>RYE0003</t>
  </si>
  <si>
    <t>RYE0004</t>
  </si>
  <si>
    <t>RYE0006</t>
  </si>
  <si>
    <t>RYE0015</t>
  </si>
  <si>
    <t>RYE0016</t>
  </si>
  <si>
    <t>RYE0057</t>
  </si>
  <si>
    <t>RYE0059</t>
  </si>
  <si>
    <t>SAL0002</t>
  </si>
  <si>
    <t>SAL0004</t>
  </si>
  <si>
    <t>SAL0005</t>
  </si>
  <si>
    <t>SAL0022</t>
  </si>
  <si>
    <t>SAL0042</t>
  </si>
  <si>
    <t>SAL0045</t>
  </si>
  <si>
    <t>SAL0046</t>
  </si>
  <si>
    <t>SED0001</t>
  </si>
  <si>
    <t>SED0003</t>
  </si>
  <si>
    <t>SED0004</t>
  </si>
  <si>
    <t>SED0005</t>
  </si>
  <si>
    <t>SED0006</t>
  </si>
  <si>
    <t>SED0007</t>
  </si>
  <si>
    <t>SED0010</t>
  </si>
  <si>
    <t>SED0011</t>
  </si>
  <si>
    <t>SED0020</t>
  </si>
  <si>
    <t>SED0028</t>
  </si>
  <si>
    <t>SED0032</t>
  </si>
  <si>
    <t>TIC0003</t>
  </si>
  <si>
    <t>TIC0035</t>
  </si>
  <si>
    <t>TIC0079</t>
  </si>
  <si>
    <t>TIC0087</t>
  </si>
  <si>
    <t>TIC0090</t>
  </si>
  <si>
    <t>TIC0091</t>
  </si>
  <si>
    <t>TIC0092</t>
  </si>
  <si>
    <t>WES0040</t>
  </si>
  <si>
    <t>WES0046</t>
  </si>
  <si>
    <t>WES0052</t>
  </si>
  <si>
    <t>Land at Sunny Rise, Battle</t>
  </si>
  <si>
    <t>Land adjoining Little Brans, Battle</t>
  </si>
  <si>
    <t>Beech Farm, Battle</t>
  </si>
  <si>
    <t>Land adjacent to 1 Loose Farm Cottages, Battle</t>
  </si>
  <si>
    <t>Battle Market Square, Battle</t>
  </si>
  <si>
    <t>White House Poultry Farm, Netherfield</t>
  </si>
  <si>
    <t>Land at Caldbec House, Battle</t>
  </si>
  <si>
    <t>Land east of Coronation Gardens, Battle</t>
  </si>
  <si>
    <t>Land at Almonry Farm, Battle</t>
  </si>
  <si>
    <t>Land south of Hastings Road, Battle</t>
  </si>
  <si>
    <t>Rutherfords Business Park, Marley Lane, Battle</t>
  </si>
  <si>
    <t>Land west of Oaklea Cottages, Beckley Four Oaks</t>
  </si>
  <si>
    <t>Land East of Hobbs Lane, Beckley Four Oaks</t>
  </si>
  <si>
    <t>Land South and West of Buddens Green, Beckley Four Oaks</t>
  </si>
  <si>
    <t>Land west of Watermill Lane (south), Bexhill</t>
  </si>
  <si>
    <t>Land adjacent to 276 Turkey Road, Bexhill</t>
  </si>
  <si>
    <t>Land off Spindlewood Drive, Bexhill</t>
  </si>
  <si>
    <t>Land south-east of Beeching Road, Bexhill</t>
  </si>
  <si>
    <t>2a Sackville Road, Bexhill</t>
  </si>
  <si>
    <t>Land at Levetts Wood and Oaktree Farm, Bexhill</t>
  </si>
  <si>
    <t>Land at Barnhorn Green, Bexhill</t>
  </si>
  <si>
    <t>Land at Freezeland Farm, Freezeland Lane, Bexhill</t>
  </si>
  <si>
    <t>30 Dorset Road, Bexhill</t>
  </si>
  <si>
    <t>Former Sidley Sports Ground, Bexhill</t>
  </si>
  <si>
    <t>Cemetery Lodge, 250 Turkey Road, Bexhill</t>
  </si>
  <si>
    <t>Land adjacent to Bexhill Town Hall, Bexhill</t>
  </si>
  <si>
    <t>Sainsburys Site, 1 Buckhurst Place, Bexhill</t>
  </si>
  <si>
    <t>Land at Sidley Car Park, Ninfield Road, Bexhill</t>
  </si>
  <si>
    <t>Gorses Car Park and Open Space, The Gorses, Bexhill</t>
  </si>
  <si>
    <t>Land west of Watermill Lane, Bexhill</t>
  </si>
  <si>
    <t>Land west of Fryatts Way, Bexhill</t>
  </si>
  <si>
    <t>Beeching Road Enhancement Area, Bexhill</t>
  </si>
  <si>
    <t>Eversley Road Car Park, Eversley Road, Bexhill</t>
  </si>
  <si>
    <t>Land west of Pages Lane, Bexhill</t>
  </si>
  <si>
    <t>Land north of Broadoak Lane, Bexhill</t>
  </si>
  <si>
    <t>Plot 7, Bexhill Enterprise Park, Mount View Street, Bexhill</t>
  </si>
  <si>
    <t>Land east of Sandhurst Lane, Bexhill</t>
  </si>
  <si>
    <t>81 Cooden Drive, Bexhill</t>
  </si>
  <si>
    <t>Land at Worsham Farm (West), Bexhill</t>
  </si>
  <si>
    <t>Land at Worsham Farm (East), Bexhill</t>
  </si>
  <si>
    <t>Rear of 11 Endwell Road, Bexhill</t>
  </si>
  <si>
    <t>Land north of Barnhorn Manor Caravan Park, Bexhill</t>
  </si>
  <si>
    <t>Beeches Farm and land north of Barnhorn Road, Bexhill</t>
  </si>
  <si>
    <t>Land west of Ninfield Road, Bexhill</t>
  </si>
  <si>
    <t>Our Lady of the Rosary Church, Southlands Road, Bexhill</t>
  </si>
  <si>
    <t>Land south of Barnhorn Road, Bexhill</t>
  </si>
  <si>
    <t>Former Bexhill High School Site, Bexhill</t>
  </si>
  <si>
    <t>Land north of Rosewood Park, Bexhill</t>
  </si>
  <si>
    <t>Land south of Terminus Road, Bexhill</t>
  </si>
  <si>
    <t>Land south of Sandhurst Lane, Bexhill</t>
  </si>
  <si>
    <t>Land at Northeye and adjoining land, Bexhill</t>
  </si>
  <si>
    <t>Land at Kiteye Farm, Bexhill</t>
  </si>
  <si>
    <t>Land east of Watermill Lane, Bexhill</t>
  </si>
  <si>
    <t>Land north of Haven Brook Avenue (east), Bexhill</t>
  </si>
  <si>
    <t>Land north of Haven Brook Avenue (west), Bexhill</t>
  </si>
  <si>
    <t>Land west of Ninfield Road roundabout, Bexhill</t>
  </si>
  <si>
    <t>Bexhill Enterprise Park - Escarpment Site B, south of Glovers End, Bexhill</t>
  </si>
  <si>
    <t>Land west of Bexhill Innovation Park, Glovers End, Bexhill</t>
  </si>
  <si>
    <t>Land west of A28, Northiam Road, Broad Oak</t>
  </si>
  <si>
    <t>Land west of Tillingham View, Broad Oak</t>
  </si>
  <si>
    <t>Land at Broad Oak Lodge, Chitcombe Road, Broad Oak</t>
  </si>
  <si>
    <t>Coldharbour Farm Estate, Coldharbour Lane, Brightling</t>
  </si>
  <si>
    <t>Land at 101 Shrub Lane, Burwash</t>
  </si>
  <si>
    <t>Land south of Heathfield Road, Burwash Common</t>
  </si>
  <si>
    <t>Land east of Shrub Lane (north), Burwash</t>
  </si>
  <si>
    <t>Land east of Shrub Lane (south), Burwash</t>
  </si>
  <si>
    <t>Old Orchard Nursery, Heathfield Road, Burwash Common</t>
  </si>
  <si>
    <t>Land north of Shrub Lane, Burwash</t>
  </si>
  <si>
    <t>Bexhill Urban Area</t>
  </si>
  <si>
    <t>Bexhill Cultural Area</t>
  </si>
  <si>
    <t>London Road - Sackville Road Enhancement Area, Bexhill</t>
  </si>
  <si>
    <t>Land at the Former Putting Green Site, Old Lydd Road, Camber</t>
  </si>
  <si>
    <t>Land at the Central Car Park, Old Lydd Road, Camber</t>
  </si>
  <si>
    <t>Lydd Road Garage, Lydd Road, Camber</t>
  </si>
  <si>
    <t>Land west of B2204, Catsfield</t>
  </si>
  <si>
    <t>Land south of Church Road, Catsfield</t>
  </si>
  <si>
    <t>Land south of Wilton House Equestrian Centre, Catsfield</t>
  </si>
  <si>
    <t>Land adjacent to Station Car Park, Crowhurst</t>
  </si>
  <si>
    <t>Land south of Forewood Rise, Crowhurst</t>
  </si>
  <si>
    <t>Land at Station Road and Forewood Lane, Crowhurst</t>
  </si>
  <si>
    <t>Land at Church Lane, Etchingham</t>
  </si>
  <si>
    <t>Land at Oxenbridge Lane, Etchingham</t>
  </si>
  <si>
    <t>Land east of Hop Gardens, Northiam Road, Staplecross</t>
  </si>
  <si>
    <t>Land east of Stockwood Meadow, Northiam Road, Staplecross</t>
  </si>
  <si>
    <t>Land east of Waites Lane, Fairlight Cove</t>
  </si>
  <si>
    <t>Rock Lane Urban Fringe Management Area, Hastings Fringes</t>
  </si>
  <si>
    <t>Wild Meadows, Chapel Lane, Guestling Green</t>
  </si>
  <si>
    <t>Former Guestling Highways Depot, Guestling Green</t>
  </si>
  <si>
    <t>Field at Halfhouse, Butchers Lane, Three Oaks</t>
  </si>
  <si>
    <t>Land north of A265, Ivyhouse Lane, Hastings Fringes</t>
  </si>
  <si>
    <t>Land at Michael Tyler Furniture, Woodlands Way, Hastings Fringes</t>
  </si>
  <si>
    <t>Land at Breadsell, Battle</t>
  </si>
  <si>
    <t>Brackendale, Rock Lane, Hastings Fringes</t>
  </si>
  <si>
    <t>Land South of Lodge Farm, Hurst Green</t>
  </si>
  <si>
    <t>Land south of Iridge Place, London Road, Hurst Green</t>
  </si>
  <si>
    <t>Land to Rear of The Olde Bakery, London Rd, Hurst Green</t>
  </si>
  <si>
    <t>Land at The Lodge, London Road, Hurst Green</t>
  </si>
  <si>
    <t>Land at Stoneworks Cottages, Rye Harbour</t>
  </si>
  <si>
    <t>Land adjacent to Little Sherwood Industry Park, Icklesham</t>
  </si>
  <si>
    <t>Land adjacent to Orchard Close, Icklesham</t>
  </si>
  <si>
    <t>Employment Land, Harbour Road, Rye Harbour</t>
  </si>
  <si>
    <t>Land at Street Field, Main Street, Iden</t>
  </si>
  <si>
    <t>Land south of Elmsmead, Iden</t>
  </si>
  <si>
    <t>Land south of Northiam Church of England Primary School, Northiam</t>
  </si>
  <si>
    <t>Egmont Farm, Northiam</t>
  </si>
  <si>
    <t>Land south of Main Street, Peasmarsh</t>
  </si>
  <si>
    <t>Tanyard, Main Street, Peasmarsh</t>
  </si>
  <si>
    <t>Malthouse Business Park, Peasmarsh</t>
  </si>
  <si>
    <t>Land east of Orchard Way, Peasmarsh</t>
  </si>
  <si>
    <t>Land between Saltcote and The Steps, Playden</t>
  </si>
  <si>
    <t>Land South of Poppyfields and Corner House, Playden</t>
  </si>
  <si>
    <t>Former Tilling Green School, Rye</t>
  </si>
  <si>
    <t>Winchelsea Road (East side), Rye</t>
  </si>
  <si>
    <t>Winchelsea Road (West side), Rye</t>
  </si>
  <si>
    <t>Rye Creative Centre, Rye</t>
  </si>
  <si>
    <t>Former Lower School site, Rye</t>
  </si>
  <si>
    <t>Former Council Depot, Cyprus Place, Rye</t>
  </si>
  <si>
    <t>Rye Boatyard, Rye</t>
  </si>
  <si>
    <t>17-19 Tower Street, Rye</t>
  </si>
  <si>
    <t>Rock Channel Site A, Rye</t>
  </si>
  <si>
    <t>Vicarage Land, Land south of the western end of Fair Lane, Robertsbridge</t>
  </si>
  <si>
    <t>Grove Farm, Robertsbridge</t>
  </si>
  <si>
    <t>Culverwells, Land north of Station Road, Robertsbridge</t>
  </si>
  <si>
    <t>Land at Grove Farm (Phase 2), Robertsbridge</t>
  </si>
  <si>
    <t>Land south of Heathfield Gardens, Robertsbridge</t>
  </si>
  <si>
    <t>Hodson's Mill, Northbridge Street, Robertsbridge</t>
  </si>
  <si>
    <t>Openfield, north of Northbridge Street, Robertsbridge (extension to Hodson's Mill site)</t>
  </si>
  <si>
    <t>Land at Sunningdale, Sedlescombe</t>
  </si>
  <si>
    <t>Land adjacent to St John the Baptist Church, Sedlescombe</t>
  </si>
  <si>
    <t>Land north of Brede Lane, Sedlescombe</t>
  </si>
  <si>
    <t>Orchard Farm, Ticehurst</t>
  </si>
  <si>
    <t>Land east of Bardown Road, Stonegate</t>
  </si>
  <si>
    <t>Land at Lymden Lane, Stonegate</t>
  </si>
  <si>
    <t>Cedar Farm, London Road, Ticehurst</t>
  </si>
  <si>
    <t>Land rear of Fruitfields, High Street, Flimwell</t>
  </si>
  <si>
    <t>Hawkhurst Road, Flimwell</t>
  </si>
  <si>
    <t>Land at Steellands Farm, Field Rise, Ticehurst</t>
  </si>
  <si>
    <t>Land on east side of Cottage Lane, Westfield</t>
  </si>
  <si>
    <t>Freshfields Farm, Westfield Lane, Westfield</t>
  </si>
  <si>
    <t>Land at Moor Farm, Westfield</t>
  </si>
  <si>
    <t>Land adjacent to Fir Tree Cottage, Netherfield Hill</t>
  </si>
  <si>
    <t>Land north of Broom Hill, Flimwell</t>
  </si>
  <si>
    <t>The Hollies, The Mount, Flimwell TN5 7QP</t>
  </si>
  <si>
    <t>Land adjacent to High Views, Loose Farm Lane, Battle</t>
  </si>
  <si>
    <t>Land at North Bexhill, Watermill Lane, Bexhill</t>
  </si>
  <si>
    <t>Land south of Redlands Lane, Salehurst</t>
  </si>
  <si>
    <t>Battle</t>
  </si>
  <si>
    <t>Beckley</t>
  </si>
  <si>
    <t>Bexhill</t>
  </si>
  <si>
    <t>Brede</t>
  </si>
  <si>
    <t>Brightling</t>
  </si>
  <si>
    <t>Burwash</t>
  </si>
  <si>
    <t>Camber</t>
  </si>
  <si>
    <t>Catsfield</t>
  </si>
  <si>
    <t>Crowhurst</t>
  </si>
  <si>
    <t>Etchingham</t>
  </si>
  <si>
    <t>Ewhurst</t>
  </si>
  <si>
    <t>Fairlight</t>
  </si>
  <si>
    <t>Guestling</t>
  </si>
  <si>
    <t>Ticehurst</t>
  </si>
  <si>
    <t>Bexhill NE</t>
  </si>
  <si>
    <t>Salehurst</t>
  </si>
  <si>
    <t>Westfield</t>
  </si>
  <si>
    <t>Hurst Green</t>
  </si>
  <si>
    <t>Icklesham</t>
  </si>
  <si>
    <t>Iden</t>
  </si>
  <si>
    <t>Northiam</t>
  </si>
  <si>
    <t>Peasmarsh</t>
  </si>
  <si>
    <t>Playden</t>
  </si>
  <si>
    <t>Rye</t>
  </si>
  <si>
    <t>Salehurst &amp; Robertsbridge</t>
  </si>
  <si>
    <t>Sedlescombe</t>
  </si>
  <si>
    <t>Yes</t>
  </si>
  <si>
    <t>No</t>
  </si>
  <si>
    <t xml:space="preserve">No </t>
  </si>
  <si>
    <t xml:space="preserve">Fluvial and Tidal Flood Zones </t>
  </si>
  <si>
    <t>Fluvial models</t>
  </si>
  <si>
    <t>Tidal models</t>
  </si>
  <si>
    <t xml:space="preserve">Fluvial and Tidal models  </t>
  </si>
  <si>
    <t>% in Flood Zones plus Climate Change (2070 to 2125)</t>
  </si>
  <si>
    <t>NaFRA2 Proxy's (where no detailed modelling is available)</t>
  </si>
  <si>
    <t xml:space="preserve">% in FZ3b  </t>
  </si>
  <si>
    <t xml:space="preserve">% in FZ3a  + Central CC </t>
  </si>
  <si>
    <t xml:space="preserve">% in FZ3a  + Higher Central CC </t>
  </si>
  <si>
    <t>% in FZ3a  + Higher Central CC</t>
  </si>
  <si>
    <t xml:space="preserve">% in FZ3a + Upper End CC </t>
  </si>
  <si>
    <t xml:space="preserve">% in defended 3.3% AEP </t>
  </si>
  <si>
    <t xml:space="preserve">% in defended 3.3%  AEP - Climate Change  </t>
  </si>
  <si>
    <t xml:space="preserve">Flood Map for Planning - Surface Water Spatial Planning extents - Climate Change </t>
  </si>
  <si>
    <t xml:space="preserve">Flood Map for Planning - Surface Water Spatial Planning extents - Present Day </t>
  </si>
  <si>
    <t xml:space="preserve">Flood Map for Planning </t>
  </si>
  <si>
    <t>% in 0.1% AEP - 1 in 1000 (low)</t>
  </si>
  <si>
    <t>% in 1% AEP - 1 in 100 (medium)</t>
  </si>
  <si>
    <t>% in 3.33% AEP - 1 in 30 (high)</t>
  </si>
  <si>
    <t xml:space="preserve">River and Sea present day 3.3% AEP </t>
  </si>
  <si>
    <t xml:space="preserve">Rivers and Sea 3.3% AEP - Climate Change </t>
  </si>
  <si>
    <t xml:space="preserve">Flood Map for Planning - Flood Zones plus Climate Change </t>
  </si>
  <si>
    <t>Croft Field, Etchi+A85+A98</t>
  </si>
  <si>
    <t>Detailed modelling</t>
  </si>
  <si>
    <t xml:space="preserve">Description </t>
  </si>
  <si>
    <t>Number of sites</t>
  </si>
  <si>
    <t xml:space="preserve">Detailed Level 2 site summary required </t>
  </si>
  <si>
    <t>0% of the site is at risk from a certain source (surface water, fluvial and coastal)</t>
  </si>
  <si>
    <t>&gt;20% the site is at risk from a certain source (surface water, fluvial and coastal)</t>
  </si>
  <si>
    <t>If greater than 20% of the site is at risk from a certain source (surface water, fluvial and coastal)</t>
  </si>
  <si>
    <t xml:space="preserve">Will require a detailed site summary assessment at the Level 2 stage if taken forward </t>
  </si>
  <si>
    <t>Recommendations will be required in the main Level 2 SFRA report to address the reservoir flood risk</t>
  </si>
  <si>
    <t>Recommendations will be required in the main Level 2 SFRA report to address the groundwater flood risk</t>
  </si>
  <si>
    <t>N/A</t>
  </si>
  <si>
    <t>Site located withn model</t>
  </si>
  <si>
    <t>Model Name</t>
  </si>
  <si>
    <t>Does the site benefit from defences?</t>
  </si>
  <si>
    <t>Is additional modelling required?</t>
  </si>
  <si>
    <t>Is safe access and egress possible?</t>
  </si>
  <si>
    <t>Picknell Green Stream</t>
  </si>
  <si>
    <t>East Sussex Coastal Model - Combe Haven</t>
  </si>
  <si>
    <t>Romney Marsh Model</t>
  </si>
  <si>
    <t>River Rother Model</t>
  </si>
  <si>
    <t>River Brede Model</t>
  </si>
  <si>
    <t>East Sussex Coastal Model - Eastbourne</t>
  </si>
  <si>
    <t>Picknell Green Stream Model and East Sussex Coastal Model - Eastbourne</t>
  </si>
  <si>
    <t xml:space="preserve">Yes </t>
  </si>
  <si>
    <t>Tillingham Model</t>
  </si>
  <si>
    <t>Level 2 Scoping</t>
  </si>
  <si>
    <t>Site Address</t>
  </si>
  <si>
    <t>Regulation 18 Local Plan Policy Reference (2026)</t>
  </si>
  <si>
    <t>Proposed Allocation Type</t>
  </si>
  <si>
    <t>Proposed Quantum of Development</t>
  </si>
  <si>
    <t>Size of site</t>
  </si>
  <si>
    <t>Size of indicative built area</t>
  </si>
  <si>
    <t>Proposed Density (dph)</t>
  </si>
  <si>
    <t>Assumed use class</t>
  </si>
  <si>
    <t>Developable area (estimated)</t>
  </si>
  <si>
    <t>Site Identification</t>
  </si>
  <si>
    <t>Brownfield/ Greenfield</t>
  </si>
  <si>
    <t>Environmental constraints</t>
  </si>
  <si>
    <t>BX5</t>
  </si>
  <si>
    <t>Mixed-use</t>
  </si>
  <si>
    <t>(a) 200 dwellings (b) commercial uses (c) community uses</t>
  </si>
  <si>
    <t>Existing site allocation (DaSA) but for alternative use (supermarket)</t>
  </si>
  <si>
    <t>BF</t>
  </si>
  <si>
    <t>BX6</t>
  </si>
  <si>
    <t>36 dwellings and retention of office use</t>
  </si>
  <si>
    <t>New HELAA site</t>
  </si>
  <si>
    <t>Adjacent listed building</t>
  </si>
  <si>
    <t>BX7</t>
  </si>
  <si>
    <t>75 dwellings and retention of retail use</t>
  </si>
  <si>
    <t>BX8</t>
  </si>
  <si>
    <t>Residential</t>
  </si>
  <si>
    <t>80 dwellings</t>
  </si>
  <si>
    <t>Existing DaSA allocation but for increased dwellings/ smaller site</t>
  </si>
  <si>
    <t>BX9</t>
  </si>
  <si>
    <t>14 dwellings</t>
  </si>
  <si>
    <t>Existing DaSA allocation slightly extended</t>
  </si>
  <si>
    <t>BX10</t>
  </si>
  <si>
    <t>8 dwellings</t>
  </si>
  <si>
    <t>Planning permission</t>
  </si>
  <si>
    <t>BX11</t>
  </si>
  <si>
    <t>6 dwellings</t>
  </si>
  <si>
    <t>BX12</t>
  </si>
  <si>
    <t>(a) 6 dwellings (b) 95 sqm retail floorspace</t>
  </si>
  <si>
    <t>Previous planning permission</t>
  </si>
  <si>
    <t>BX13</t>
  </si>
  <si>
    <t>10 dwellings</t>
  </si>
  <si>
    <t>BX14</t>
  </si>
  <si>
    <t>210 dwellings</t>
  </si>
  <si>
    <t>GF</t>
  </si>
  <si>
    <t>BX15</t>
  </si>
  <si>
    <t>35 dwellings</t>
  </si>
  <si>
    <t>BX16</t>
  </si>
  <si>
    <t>30 dwellings</t>
  </si>
  <si>
    <t>BX17</t>
  </si>
  <si>
    <t>BX19</t>
  </si>
  <si>
    <t>BX20</t>
  </si>
  <si>
    <t>146 dwellings</t>
  </si>
  <si>
    <t>Planning permission/ DaSA allocation</t>
  </si>
  <si>
    <t>BX21</t>
  </si>
  <si>
    <t>20 dwellings</t>
  </si>
  <si>
    <t>Adjacent to Listed Building</t>
  </si>
  <si>
    <t>BX22</t>
  </si>
  <si>
    <t>(a) 400 dwellings (b) 3000 sqm employment floorspace (c) community uses</t>
  </si>
  <si>
    <t>Nearby Ramsar/ SAC/ SSSI (Pevensey Levels)</t>
  </si>
  <si>
    <t>BX23</t>
  </si>
  <si>
    <t>(a) 340 dwellings (b) retail or community facilities</t>
  </si>
  <si>
    <t>BX24</t>
  </si>
  <si>
    <t>68 dwellings</t>
  </si>
  <si>
    <t>BX25</t>
  </si>
  <si>
    <t>(a) medical centre (b) 2025 sqm employment floorspace</t>
  </si>
  <si>
    <t>BX26</t>
  </si>
  <si>
    <t>25 dwellings</t>
  </si>
  <si>
    <t>BX27</t>
  </si>
  <si>
    <t>(a) 540 dwellings (b) primary school (c) local shops (d) community uses</t>
  </si>
  <si>
    <t>BX28</t>
  </si>
  <si>
    <t>(a) 384 dwellings (b) community uses</t>
  </si>
  <si>
    <t>Existing DaSA allocation plus adjoining land comprising two new HELAA sites</t>
  </si>
  <si>
    <t>Mixed</t>
  </si>
  <si>
    <t>BX31</t>
  </si>
  <si>
    <t>300 dwellings</t>
  </si>
  <si>
    <t>Existing DaSA allocation plus adjoining land comprising  new HELAA site</t>
  </si>
  <si>
    <t>BX32</t>
  </si>
  <si>
    <t>130 dwellings</t>
  </si>
  <si>
    <t>Existing DaSA allocation</t>
  </si>
  <si>
    <t>BX33</t>
  </si>
  <si>
    <t>BX34</t>
  </si>
  <si>
    <t>170 dwellings</t>
  </si>
  <si>
    <t>Existing DaSA allocation plus adjoining land</t>
  </si>
  <si>
    <t>BX35</t>
  </si>
  <si>
    <t>Non-resi</t>
  </si>
  <si>
    <t>25,605 sqm</t>
  </si>
  <si>
    <t>NA</t>
  </si>
  <si>
    <t>E(g), B2, B8</t>
  </si>
  <si>
    <t>BX36</t>
  </si>
  <si>
    <t>230 dwellings</t>
  </si>
  <si>
    <t>BX37</t>
  </si>
  <si>
    <t>(a) 100 dwellings, or (b) 45 dwellings and primary school</t>
  </si>
  <si>
    <t>BX38</t>
  </si>
  <si>
    <t>BX39</t>
  </si>
  <si>
    <t>(a) 500 dwellings, or (b) 445 dwellings and primary school (c) retail and community building</t>
  </si>
  <si>
    <t>BX40</t>
  </si>
  <si>
    <t>5 dwellings</t>
  </si>
  <si>
    <t>BX41</t>
  </si>
  <si>
    <t>50 dwellings</t>
  </si>
  <si>
    <t>Existing site allocation (DaSA) but for alternative use (sports pitches)</t>
  </si>
  <si>
    <t>BX42</t>
  </si>
  <si>
    <t>BX43</t>
  </si>
  <si>
    <t>BX44</t>
  </si>
  <si>
    <t>BX45</t>
  </si>
  <si>
    <t>(a) 354 dwellings (b) primary school (c) sports pitches (d) community building € public open space</t>
  </si>
  <si>
    <t>BX46</t>
  </si>
  <si>
    <t>(a) 66 dwellings (b) 540 sqm retail floorspace</t>
  </si>
  <si>
    <t>BX47</t>
  </si>
  <si>
    <t>15000 sqm commercial floorspace</t>
  </si>
  <si>
    <t>Class E</t>
  </si>
  <si>
    <t>Previous planning permission and Local Plan (2006) allocation</t>
  </si>
  <si>
    <t>BX48</t>
  </si>
  <si>
    <t>5,275 sqm employment floorspace</t>
  </si>
  <si>
    <t>Extant planning permission plus adjoining land</t>
  </si>
  <si>
    <t>BX49</t>
  </si>
  <si>
    <t>4,200 sqm commercial floorspace</t>
  </si>
  <si>
    <t>Previous planning permissions</t>
  </si>
  <si>
    <t>BX50</t>
  </si>
  <si>
    <t>CR1</t>
  </si>
  <si>
    <t>Existing NP allocation plus adjoining land</t>
  </si>
  <si>
    <t>Within High Weald National Landscape</t>
  </si>
  <si>
    <t>CR2</t>
  </si>
  <si>
    <t>18 dwellings</t>
  </si>
  <si>
    <t>Existing NP allocation (increased density)</t>
  </si>
  <si>
    <t>CR3</t>
  </si>
  <si>
    <t xml:space="preserve">Existing NP allocation </t>
  </si>
  <si>
    <t>FA1</t>
  </si>
  <si>
    <t>GU1</t>
  </si>
  <si>
    <t>3300 sqm employment floorspace</t>
  </si>
  <si>
    <t>Existing DaSA allocation (increased density)</t>
  </si>
  <si>
    <t>GU2</t>
  </si>
  <si>
    <t>Rock Lane Urban Fringe Management Area</t>
  </si>
  <si>
    <t>GU3</t>
  </si>
  <si>
    <t>GU4</t>
  </si>
  <si>
    <t>GU5</t>
  </si>
  <si>
    <t>12 dwellings</t>
  </si>
  <si>
    <t>IK1</t>
  </si>
  <si>
    <t>26 dwellings</t>
  </si>
  <si>
    <t xml:space="preserve"> Land adjacent to Orchard Close, Icklesham</t>
  </si>
  <si>
    <t>IK2</t>
  </si>
  <si>
    <t>32 dwellings</t>
  </si>
  <si>
    <t>WS1</t>
  </si>
  <si>
    <t>40 dwellings</t>
  </si>
  <si>
    <t>Adjacent to High Weald National Landscape</t>
  </si>
  <si>
    <t>Land east of Beaney’s Lane, Hastings Fringes</t>
  </si>
  <si>
    <t>WS2</t>
  </si>
  <si>
    <t>70 dwellings</t>
  </si>
  <si>
    <t>WS3</t>
  </si>
  <si>
    <t>WS4</t>
  </si>
  <si>
    <t>WS5</t>
  </si>
  <si>
    <t>2000 sqm employment floorspace</t>
  </si>
  <si>
    <t>BT1</t>
  </si>
  <si>
    <t>220 dwellings</t>
  </si>
  <si>
    <t>New HELAA site encompassing small existing Battle NP allocation (15 dwellings)</t>
  </si>
  <si>
    <t>BT2</t>
  </si>
  <si>
    <t>145 dwellings</t>
  </si>
  <si>
    <t>BT3</t>
  </si>
  <si>
    <t>1895 sqm employment floorspace</t>
  </si>
  <si>
    <t>BT4</t>
  </si>
  <si>
    <t>Battle NP allocation</t>
  </si>
  <si>
    <t>BT5</t>
  </si>
  <si>
    <t>2700 sqm employment floorspace</t>
  </si>
  <si>
    <t>Previous Local Plan (2006) allocation</t>
  </si>
  <si>
    <t>BT6</t>
  </si>
  <si>
    <t>BT7</t>
  </si>
  <si>
    <t>BT8</t>
  </si>
  <si>
    <t>BT9</t>
  </si>
  <si>
    <t>75 dwellings</t>
  </si>
  <si>
    <t>BT10</t>
  </si>
  <si>
    <t>65 dwellings</t>
  </si>
  <si>
    <t>BT11</t>
  </si>
  <si>
    <t>52 dwellings and retention of existing retail floorspace</t>
  </si>
  <si>
    <t>BRI1</t>
  </si>
  <si>
    <t>1861 sqm employment  floorspace</t>
  </si>
  <si>
    <t>CT1</t>
  </si>
  <si>
    <t>CT2</t>
  </si>
  <si>
    <t>CT3</t>
  </si>
  <si>
    <t>Nearby High Weald National Landscape</t>
  </si>
  <si>
    <t xml:space="preserve">Swallow Barn, Netherfield </t>
  </si>
  <si>
    <t>NE1</t>
  </si>
  <si>
    <t>Extant Neighbourhood Plan allocation</t>
  </si>
  <si>
    <t>NE2</t>
  </si>
  <si>
    <t>24 dwellings</t>
  </si>
  <si>
    <t>SD1</t>
  </si>
  <si>
    <t xml:space="preserve">Sedlescombe </t>
  </si>
  <si>
    <t xml:space="preserve">Land at Church Hill Farm, North of Village Hall, Sedlescombe </t>
  </si>
  <si>
    <t>SD2</t>
  </si>
  <si>
    <t xml:space="preserve">Land at Sedlescombe Sawmills, Sedlescombe </t>
  </si>
  <si>
    <t>SD3</t>
  </si>
  <si>
    <t>8 dwellings and 1115 sqm employment floorspace</t>
  </si>
  <si>
    <t>SD4</t>
  </si>
  <si>
    <t>17 dwellings</t>
  </si>
  <si>
    <t xml:space="preserve">Land at Gate Cottage, Sedlescombe </t>
  </si>
  <si>
    <t>SD5</t>
  </si>
  <si>
    <t xml:space="preserve">Land at Church Hill Farm, Sedlescombe </t>
  </si>
  <si>
    <t>SD6</t>
  </si>
  <si>
    <t xml:space="preserve">Street Farm, Sedlescombe </t>
  </si>
  <si>
    <t>SD7</t>
  </si>
  <si>
    <t>21 dwellings</t>
  </si>
  <si>
    <t xml:space="preserve">Marley Lane Business Park, Sedlescombe </t>
  </si>
  <si>
    <t>SD8</t>
  </si>
  <si>
    <t>2400 sqm employment floorspace</t>
  </si>
  <si>
    <t>New HELAA site/ previous planning permission</t>
  </si>
  <si>
    <t xml:space="preserve">Land at Felon's Field, Sedlescombe </t>
  </si>
  <si>
    <t>SD9</t>
  </si>
  <si>
    <t>3000 sqm employment floorspace</t>
  </si>
  <si>
    <t xml:space="preserve">Land north of Gorselands, Sedlescombe </t>
  </si>
  <si>
    <t>SD10</t>
  </si>
  <si>
    <t>15 dwellings</t>
  </si>
  <si>
    <t>SD11</t>
  </si>
  <si>
    <t>38 dwellings</t>
  </si>
  <si>
    <t>BC1</t>
  </si>
  <si>
    <t>BC2</t>
  </si>
  <si>
    <t>BC3</t>
  </si>
  <si>
    <t>13 dwellings</t>
  </si>
  <si>
    <t>BR1</t>
  </si>
  <si>
    <t>29 dwellings</t>
  </si>
  <si>
    <t>Existing DaSA allocation (reduced site area)</t>
  </si>
  <si>
    <t>BR2</t>
  </si>
  <si>
    <t>BR3</t>
  </si>
  <si>
    <t>CM1</t>
  </si>
  <si>
    <t>Adjacent to SSSI</t>
  </si>
  <si>
    <t>CM2</t>
  </si>
  <si>
    <t>0.6 hectares</t>
  </si>
  <si>
    <t>Adjacent to SSSI, partly within Flood Zone 3</t>
  </si>
  <si>
    <t>CM3</t>
  </si>
  <si>
    <t>5 dwellings/ 80 sqm retail</t>
  </si>
  <si>
    <t>Former planning permission</t>
  </si>
  <si>
    <t>Within Flood Zone 3</t>
  </si>
  <si>
    <t>ID1</t>
  </si>
  <si>
    <t>ID2</t>
  </si>
  <si>
    <t>NR1</t>
  </si>
  <si>
    <t>7 dwellings</t>
  </si>
  <si>
    <t>NR2</t>
  </si>
  <si>
    <t>PE1</t>
  </si>
  <si>
    <t>New HELAA site/ planning application</t>
  </si>
  <si>
    <t>Land at Pippins, Main Street, Peasmarsh</t>
  </si>
  <si>
    <t>PE2</t>
  </si>
  <si>
    <t>45 dwellings</t>
  </si>
  <si>
    <t>PE3</t>
  </si>
  <si>
    <t>PE4</t>
  </si>
  <si>
    <t>PE5</t>
  </si>
  <si>
    <r>
      <rPr>
        <sz val="11"/>
        <color rgb="FF000000"/>
        <rFont val="Calibri Light"/>
        <family val="2"/>
        <scheme val="major"/>
      </rPr>
      <t>6 dwellings/</t>
    </r>
    <r>
      <rPr>
        <sz val="11"/>
        <color rgb="FFFF0000"/>
        <rFont val="Calibri Light"/>
        <family val="2"/>
        <scheme val="major"/>
      </rPr>
      <t xml:space="preserve"> </t>
    </r>
    <r>
      <rPr>
        <sz val="11"/>
        <rFont val="Calibri Light"/>
        <family val="2"/>
        <scheme val="major"/>
      </rPr>
      <t>400 sqm employment floorspace</t>
    </r>
  </si>
  <si>
    <t>PL1</t>
  </si>
  <si>
    <t>PL2</t>
  </si>
  <si>
    <t>RY1</t>
  </si>
  <si>
    <t>RY2</t>
  </si>
  <si>
    <t>10 dwellings/  500 sqm employment floorspace</t>
  </si>
  <si>
    <t>RY3</t>
  </si>
  <si>
    <r>
      <rPr>
        <sz val="11"/>
        <color rgb="FF000000"/>
        <rFont val="Calibri Light"/>
        <family val="2"/>
        <scheme val="major"/>
      </rPr>
      <t xml:space="preserve">59 dwellings/ </t>
    </r>
    <r>
      <rPr>
        <sz val="11"/>
        <rFont val="Calibri Light"/>
        <family val="2"/>
        <scheme val="major"/>
      </rPr>
      <t>1900 sqm  employment floorspace</t>
    </r>
  </si>
  <si>
    <t>RY4</t>
  </si>
  <si>
    <t>50 dwellings/ 500 sqm employment floorspace</t>
  </si>
  <si>
    <t>RY5</t>
  </si>
  <si>
    <t>RY6</t>
  </si>
  <si>
    <t>RY7</t>
  </si>
  <si>
    <t>600 sqm employment floorspace</t>
  </si>
  <si>
    <t>RY8</t>
  </si>
  <si>
    <t>RY9</t>
  </si>
  <si>
    <t>88 dwellings</t>
  </si>
  <si>
    <t>Previous planning permission/ extant NP allocation (increased density)</t>
  </si>
  <si>
    <t>BW1</t>
  </si>
  <si>
    <t>Previous planning application</t>
  </si>
  <si>
    <t>BW2</t>
  </si>
  <si>
    <t>BW3</t>
  </si>
  <si>
    <t>BW4</t>
  </si>
  <si>
    <t>BWC1</t>
  </si>
  <si>
    <t>BWC2</t>
  </si>
  <si>
    <t>9 dwellings</t>
  </si>
  <si>
    <t>EC1</t>
  </si>
  <si>
    <t>EC2</t>
  </si>
  <si>
    <t>EC3</t>
  </si>
  <si>
    <t>55 dwellings</t>
  </si>
  <si>
    <t>HG1</t>
  </si>
  <si>
    <t>28 dwellings</t>
  </si>
  <si>
    <t>HG2</t>
  </si>
  <si>
    <t>HG3</t>
  </si>
  <si>
    <t>HG4</t>
  </si>
  <si>
    <t>(a) 150 dwellings (b) A mix of uses that may include community, employment, leisure or retail</t>
  </si>
  <si>
    <t>RB1</t>
  </si>
  <si>
    <t>Neighbourhood Plan allocation plus adjoining land</t>
  </si>
  <si>
    <t>RB2</t>
  </si>
  <si>
    <t>RB3</t>
  </si>
  <si>
    <t>RB4</t>
  </si>
  <si>
    <t>RB5</t>
  </si>
  <si>
    <t>(a) 21 dwellings (b) doctor's surgery</t>
  </si>
  <si>
    <t>RB6a</t>
  </si>
  <si>
    <t>(a) 96 dwellings (b) 1,200 sqm of Class E floorspace</t>
  </si>
  <si>
    <t>Extant Neighbourhood Plan allocation/ previous planning permission</t>
  </si>
  <si>
    <t>RB6b</t>
  </si>
  <si>
    <t>SC1</t>
  </si>
  <si>
    <t>SC2</t>
  </si>
  <si>
    <t>FW1</t>
  </si>
  <si>
    <t>FW2a</t>
  </si>
  <si>
    <t xml:space="preserve">(a) 114 dwellings  (b) 1,650 sqm employment floorspace (c) new community use facility or building (d) convenience retail unit </t>
  </si>
  <si>
    <t>FW2b</t>
  </si>
  <si>
    <t>(a)70 new dwellings
(b) new community use facility or building, to be informed by local needs © A convenience retail unit (or retention of existing retail use)
(d) A Local Equipped Area for Play (LEAP) of at least 400sqm (0.04ha)</t>
  </si>
  <si>
    <t>FW3</t>
  </si>
  <si>
    <t>1,650 sqm employment floorspace</t>
  </si>
  <si>
    <t>TC1</t>
  </si>
  <si>
    <t>54 dwellings</t>
  </si>
  <si>
    <t>TC2</t>
  </si>
  <si>
    <t>SG1</t>
  </si>
  <si>
    <t>SG2</t>
  </si>
  <si>
    <t xml:space="preserve">Undeveloped proportion </t>
  </si>
  <si>
    <t>Preferability (20%)</t>
  </si>
  <si>
    <t>Preferability (undeveloped proportion)</t>
  </si>
  <si>
    <t>For least preferable sites - Level 2 SFRA required, if not why?</t>
  </si>
  <si>
    <t>No. flood risk area can be accommodated in undeveloped portion of site.</t>
  </si>
  <si>
    <t>Yes. Developable area (car park) is at risk of flooding.</t>
  </si>
  <si>
    <t>No, this is not a site allocation policy.</t>
  </si>
  <si>
    <t>No. A site specific flood risk assessment was undertaken to support a recent planning application and accepted.</t>
  </si>
  <si>
    <t>No this is not a site allocation</t>
  </si>
  <si>
    <t>No - the site is subject to a current planning application with a FRA</t>
  </si>
  <si>
    <t>No - recent planning permission with FRA</t>
  </si>
  <si>
    <t>No - current planning application with FRA</t>
  </si>
  <si>
    <t>Yes. Consultant advised that while a site specific FRA was undertaken in 2022, this did not consider climate change effects and therefore further assessment is required.</t>
  </si>
  <si>
    <t>Originally identified due to a 100% developable area (incorrect). However,consultant advised that flood risk to both sites is extremely low (less than 1%) and therefore they would still be easily developable.</t>
  </si>
  <si>
    <t>Originally identified due to a 100% developable area (incorrect). However, consultant advised that flood risk to both sites is extremely low (less than 1%) and therefore they would still be easily developable.</t>
  </si>
  <si>
    <t>No. Agreed with consultant that flood risk area can be accommodated in undeveloped portion of site.</t>
  </si>
  <si>
    <t>No. Consultant advised that flood risk area can be accommodated in undeveloped portion of site.</t>
  </si>
  <si>
    <t>No. Consultant advised that site specific flood risk assessment undertaken to support planning application (2023) remains acceptable and demonstrates that the site could be developed without being at risk of flooding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</si>
</sst>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.00\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theme="1"/>
      <name val="Calibri Light"/>
      <family val="2"/>
      <scheme val="major"/>
    </font>
    <font>
      <sz val="11"/>
      <color theme="1"/>
      <name val="Aptos"/>
      <family val="2"/>
      <charset val="1"/>
    </font>
    <font>
      <sz val="10"/>
      <color theme="1"/>
      <name val="Arial"/>
      <family val="2"/>
      <charset val="1"/>
    </font>
    <font>
      <sz val="11"/>
      <color rgb="FF000000"/>
      <name val="Aptos"/>
      <family val="2"/>
    </font>
    <font>
      <sz val="11"/>
      <color rgb="FF000000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name val="Calibri Light"/>
      <family val="2"/>
      <scheme val="major"/>
    </font>
  </fonts>
  <fills count="1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3EEF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575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44">
    <xf numFmtId="0" fontId="0" fillId="0" borderId="0" xfId="0"/>
    <xf numFmtId="0" fontId="4" fillId="0" borderId="0" xfId="0" applyFont="1" applyAlignment="1">
      <alignment horizontal="center"/>
    </xf>
    <xf numFmtId="0" fontId="7" fillId="0" borderId="0" xfId="2" applyFont="1" applyFill="1" applyBorder="1"/>
    <xf numFmtId="0" fontId="5" fillId="0" borderId="0" xfId="3" applyFont="1" applyFill="1" applyBorder="1"/>
    <xf numFmtId="0" fontId="7" fillId="6" borderId="0" xfId="2" applyFont="1" applyFill="1" applyBorder="1"/>
    <xf numFmtId="0" fontId="0" fillId="6" borderId="0" xfId="0" applyFill="1"/>
    <xf numFmtId="0" fontId="6" fillId="0" borderId="0" xfId="3" applyFont="1" applyFill="1" applyBorder="1"/>
    <xf numFmtId="0" fontId="4" fillId="7" borderId="5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 wrapText="1"/>
    </xf>
    <xf numFmtId="9" fontId="4" fillId="7" borderId="3" xfId="0" applyNumberFormat="1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7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6" borderId="0" xfId="0" applyFill="1" applyAlignment="1">
      <alignment horizontal="center"/>
    </xf>
    <xf numFmtId="0" fontId="4" fillId="7" borderId="6" xfId="0" applyFont="1" applyFill="1" applyBorder="1" applyAlignment="1">
      <alignment vertical="center" wrapText="1"/>
    </xf>
    <xf numFmtId="0" fontId="0" fillId="10" borderId="0" xfId="0" applyFill="1"/>
    <xf numFmtId="165" fontId="0" fillId="5" borderId="9" xfId="0" applyNumberFormat="1" applyFill="1" applyBorder="1" applyAlignment="1">
      <alignment horizontal="center" vertical="center" wrapText="1"/>
    </xf>
    <xf numFmtId="165" fontId="0" fillId="4" borderId="9" xfId="0" applyNumberFormat="1" applyFill="1" applyBorder="1" applyAlignment="1">
      <alignment horizontal="center" vertical="center" wrapText="1"/>
    </xf>
    <xf numFmtId="2" fontId="0" fillId="11" borderId="4" xfId="1" applyNumberFormat="1" applyFont="1" applyFill="1" applyBorder="1" applyAlignment="1" applyProtection="1">
      <alignment horizontal="center" vertical="center"/>
      <protection hidden="1"/>
    </xf>
    <xf numFmtId="164" fontId="0" fillId="9" borderId="4" xfId="0" applyNumberFormat="1" applyFill="1" applyBorder="1" applyAlignment="1">
      <alignment horizontal="center" vertical="center"/>
    </xf>
    <xf numFmtId="165" fontId="0" fillId="13" borderId="9" xfId="0" applyNumberFormat="1" applyFill="1" applyBorder="1" applyAlignment="1">
      <alignment horizontal="center" vertical="center" wrapText="1"/>
    </xf>
    <xf numFmtId="165" fontId="0" fillId="8" borderId="9" xfId="0" applyNumberFormat="1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165" fontId="0" fillId="2" borderId="9" xfId="0" applyNumberFormat="1" applyFill="1" applyBorder="1" applyAlignment="1">
      <alignment horizontal="center" vertical="center" wrapText="1"/>
    </xf>
    <xf numFmtId="165" fontId="0" fillId="12" borderId="9" xfId="0" applyNumberForma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165" fontId="0" fillId="3" borderId="4" xfId="1" applyNumberFormat="1" applyFont="1" applyFill="1" applyBorder="1" applyAlignment="1" applyProtection="1">
      <alignment horizontal="center" vertical="center"/>
      <protection hidden="1"/>
    </xf>
    <xf numFmtId="9" fontId="1" fillId="0" borderId="4" xfId="1" applyFont="1" applyFill="1" applyBorder="1" applyAlignment="1" applyProtection="1">
      <alignment horizontal="left" vertical="top"/>
      <protection hidden="1"/>
    </xf>
    <xf numFmtId="0" fontId="4" fillId="7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9" fontId="1" fillId="14" borderId="4" xfId="1" applyFont="1" applyFill="1" applyBorder="1" applyAlignment="1" applyProtection="1">
      <alignment horizontal="left" vertical="top"/>
      <protection hidden="1"/>
    </xf>
    <xf numFmtId="9" fontId="1" fillId="15" borderId="4" xfId="1" applyFont="1" applyFill="1" applyBorder="1" applyAlignment="1" applyProtection="1">
      <alignment horizontal="left" vertical="top"/>
      <protection hidden="1"/>
    </xf>
    <xf numFmtId="9" fontId="1" fillId="16" borderId="4" xfId="1" applyFont="1" applyFill="1" applyBorder="1" applyAlignment="1" applyProtection="1">
      <alignment horizontal="left" vertical="top"/>
      <protection hidden="1"/>
    </xf>
    <xf numFmtId="2" fontId="0" fillId="17" borderId="4" xfId="0" applyNumberFormat="1" applyFill="1" applyBorder="1" applyAlignment="1">
      <alignment horizontal="center" vertical="center"/>
    </xf>
    <xf numFmtId="9" fontId="1" fillId="0" borderId="4" xfId="1" applyFont="1" applyFill="1" applyBorder="1" applyAlignment="1" applyProtection="1">
      <alignment horizontal="left" vertical="top" wrapText="1"/>
      <protection hidden="1"/>
    </xf>
    <xf numFmtId="9" fontId="1" fillId="0" borderId="14" xfId="1" applyFont="1" applyFill="1" applyBorder="1" applyAlignment="1" applyProtection="1">
      <alignment horizontal="left" vertical="top"/>
      <protection hidden="1"/>
    </xf>
    <xf numFmtId="0" fontId="4" fillId="7" borderId="12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21" xfId="0" applyFont="1" applyBorder="1" applyAlignment="1">
      <alignment vertical="center" wrapText="1"/>
    </xf>
    <xf numFmtId="0" fontId="10" fillId="0" borderId="9" xfId="0" applyFont="1" applyBorder="1" applyAlignment="1">
      <alignment wrapText="1"/>
    </xf>
    <xf numFmtId="0" fontId="10" fillId="0" borderId="22" xfId="0" applyFont="1" applyBorder="1" applyAlignment="1">
      <alignment wrapText="1"/>
    </xf>
    <xf numFmtId="0" fontId="10" fillId="0" borderId="21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8" fillId="0" borderId="29" xfId="0" applyFont="1" applyBorder="1" applyAlignment="1">
      <alignment horizontal="left" vertical="top" wrapText="1"/>
    </xf>
    <xf numFmtId="0" fontId="8" fillId="0" borderId="30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0" fillId="0" borderId="4" xfId="0" applyBorder="1"/>
    <xf numFmtId="0" fontId="8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8" fillId="18" borderId="20" xfId="0" applyFont="1" applyFill="1" applyBorder="1" applyAlignment="1">
      <alignment vertical="center"/>
    </xf>
    <xf numFmtId="0" fontId="8" fillId="18" borderId="19" xfId="0" applyFont="1" applyFill="1" applyBorder="1" applyAlignment="1">
      <alignment vertical="center" wrapText="1"/>
    </xf>
    <xf numFmtId="0" fontId="8" fillId="18" borderId="20" xfId="0" applyFont="1" applyFill="1" applyBorder="1" applyAlignment="1">
      <alignment vertical="center" wrapText="1"/>
    </xf>
    <xf numFmtId="0" fontId="8" fillId="18" borderId="29" xfId="0" applyFont="1" applyFill="1" applyBorder="1" applyAlignment="1">
      <alignment vertical="center" wrapText="1"/>
    </xf>
    <xf numFmtId="0" fontId="8" fillId="18" borderId="4" xfId="0" applyFont="1" applyFill="1" applyBorder="1" applyAlignment="1">
      <alignment vertical="center" wrapText="1"/>
    </xf>
    <xf numFmtId="0" fontId="0" fillId="18" borderId="4" xfId="0" applyFill="1" applyBorder="1"/>
    <xf numFmtId="0" fontId="8" fillId="0" borderId="23" xfId="0" applyFont="1" applyBorder="1" applyAlignment="1">
      <alignment vertical="center"/>
    </xf>
    <xf numFmtId="0" fontId="8" fillId="18" borderId="4" xfId="0" applyFont="1" applyFill="1" applyBorder="1" applyAlignment="1">
      <alignment vertical="top" wrapText="1"/>
    </xf>
    <xf numFmtId="0" fontId="8" fillId="18" borderId="18" xfId="0" applyFont="1" applyFill="1" applyBorder="1" applyAlignment="1">
      <alignment vertical="center" wrapText="1"/>
    </xf>
    <xf numFmtId="0" fontId="8" fillId="18" borderId="17" xfId="0" applyFont="1" applyFill="1" applyBorder="1" applyAlignment="1">
      <alignment vertical="center" wrapText="1"/>
    </xf>
    <xf numFmtId="0" fontId="8" fillId="18" borderId="30" xfId="0" applyFont="1" applyFill="1" applyBorder="1" applyAlignment="1">
      <alignment vertical="center" wrapText="1"/>
    </xf>
    <xf numFmtId="2" fontId="8" fillId="18" borderId="4" xfId="0" applyNumberFormat="1" applyFont="1" applyFill="1" applyBorder="1" applyAlignment="1">
      <alignment vertical="top" wrapText="1"/>
    </xf>
    <xf numFmtId="0" fontId="8" fillId="18" borderId="21" xfId="0" applyFont="1" applyFill="1" applyBorder="1" applyAlignment="1">
      <alignment vertical="center" wrapText="1"/>
    </xf>
    <xf numFmtId="0" fontId="13" fillId="18" borderId="29" xfId="0" applyFont="1" applyFill="1" applyBorder="1" applyAlignment="1">
      <alignment vertical="center" wrapText="1"/>
    </xf>
    <xf numFmtId="0" fontId="13" fillId="18" borderId="4" xfId="0" applyFont="1" applyFill="1" applyBorder="1" applyAlignment="1">
      <alignment vertical="center" wrapText="1"/>
    </xf>
    <xf numFmtId="0" fontId="8" fillId="11" borderId="20" xfId="0" applyFont="1" applyFill="1" applyBorder="1" applyAlignment="1">
      <alignment vertical="center"/>
    </xf>
    <xf numFmtId="0" fontId="8" fillId="11" borderId="19" xfId="0" applyFont="1" applyFill="1" applyBorder="1" applyAlignment="1">
      <alignment vertical="center" wrapText="1"/>
    </xf>
    <xf numFmtId="0" fontId="8" fillId="11" borderId="20" xfId="0" applyFont="1" applyFill="1" applyBorder="1" applyAlignment="1">
      <alignment vertical="center" wrapText="1"/>
    </xf>
    <xf numFmtId="0" fontId="8" fillId="11" borderId="29" xfId="0" applyFont="1" applyFill="1" applyBorder="1" applyAlignment="1">
      <alignment vertical="center" wrapText="1"/>
    </xf>
    <xf numFmtId="0" fontId="8" fillId="11" borderId="4" xfId="0" applyFont="1" applyFill="1" applyBorder="1" applyAlignment="1">
      <alignment vertical="center" wrapText="1"/>
    </xf>
    <xf numFmtId="0" fontId="0" fillId="11" borderId="4" xfId="0" applyFill="1" applyBorder="1"/>
    <xf numFmtId="0" fontId="8" fillId="11" borderId="18" xfId="0" applyFont="1" applyFill="1" applyBorder="1" applyAlignment="1">
      <alignment vertical="center" wrapText="1"/>
    </xf>
    <xf numFmtId="0" fontId="8" fillId="11" borderId="30" xfId="0" applyFont="1" applyFill="1" applyBorder="1" applyAlignment="1">
      <alignment vertical="center" wrapText="1"/>
    </xf>
    <xf numFmtId="0" fontId="10" fillId="11" borderId="19" xfId="0" applyFont="1" applyFill="1" applyBorder="1" applyAlignment="1">
      <alignment vertical="center" wrapText="1"/>
    </xf>
    <xf numFmtId="0" fontId="10" fillId="11" borderId="20" xfId="0" applyFont="1" applyFill="1" applyBorder="1" applyAlignment="1">
      <alignment vertical="center" wrapText="1"/>
    </xf>
    <xf numFmtId="0" fontId="10" fillId="11" borderId="29" xfId="0" applyFont="1" applyFill="1" applyBorder="1" applyAlignment="1">
      <alignment vertical="center" wrapText="1"/>
    </xf>
    <xf numFmtId="0" fontId="10" fillId="11" borderId="4" xfId="0" applyFont="1" applyFill="1" applyBorder="1" applyAlignment="1">
      <alignment vertical="center" wrapText="1"/>
    </xf>
    <xf numFmtId="0" fontId="8" fillId="11" borderId="17" xfId="0" applyFont="1" applyFill="1" applyBorder="1" applyAlignment="1">
      <alignment vertical="center" wrapText="1"/>
    </xf>
    <xf numFmtId="0" fontId="13" fillId="18" borderId="4" xfId="0" applyFont="1" applyFill="1" applyBorder="1" applyAlignment="1">
      <alignment vertical="top" wrapText="1"/>
    </xf>
    <xf numFmtId="0" fontId="9" fillId="7" borderId="18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0" fillId="11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18" borderId="4" xfId="0" applyFill="1" applyBorder="1" applyAlignment="1">
      <alignment wrapText="1"/>
    </xf>
    <xf numFmtId="0" fontId="12" fillId="0" borderId="20" xfId="0" applyFont="1" applyBorder="1"/>
    <xf numFmtId="0" fontId="0" fillId="0" borderId="29" xfId="0" applyBorder="1"/>
    <xf numFmtId="0" fontId="8" fillId="11" borderId="0" xfId="0" applyFont="1" applyFill="1" applyAlignment="1">
      <alignment vertical="center" wrapText="1"/>
    </xf>
    <xf numFmtId="0" fontId="10" fillId="0" borderId="18" xfId="0" applyFont="1" applyBorder="1" applyAlignment="1">
      <alignment wrapText="1"/>
    </xf>
    <xf numFmtId="0" fontId="10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0" fillId="0" borderId="20" xfId="0" applyFont="1" applyBorder="1"/>
    <xf numFmtId="0" fontId="10" fillId="0" borderId="20" xfId="0" applyFont="1" applyBorder="1" applyAlignment="1">
      <alignment wrapText="1"/>
    </xf>
    <xf numFmtId="0" fontId="10" fillId="18" borderId="20" xfId="0" applyFont="1" applyFill="1" applyBorder="1" applyAlignment="1">
      <alignment wrapText="1"/>
    </xf>
    <xf numFmtId="0" fontId="1" fillId="0" borderId="20" xfId="0" applyFont="1" applyBorder="1" applyAlignment="1">
      <alignment wrapText="1"/>
    </xf>
    <xf numFmtId="0" fontId="8" fillId="0" borderId="27" xfId="0" applyFont="1" applyBorder="1" applyAlignment="1">
      <alignment vertical="center" wrapText="1"/>
    </xf>
    <xf numFmtId="0" fontId="8" fillId="11" borderId="0" xfId="0" applyFont="1" applyFill="1" applyAlignment="1">
      <alignment vertical="center"/>
    </xf>
    <xf numFmtId="0" fontId="8" fillId="11" borderId="9" xfId="0" applyFont="1" applyFill="1" applyBorder="1" applyAlignment="1">
      <alignment vertical="center"/>
    </xf>
    <xf numFmtId="0" fontId="8" fillId="11" borderId="21" xfId="0" applyFont="1" applyFill="1" applyBorder="1" applyAlignment="1">
      <alignment vertical="center" wrapText="1"/>
    </xf>
    <xf numFmtId="0" fontId="8" fillId="11" borderId="23" xfId="0" applyFont="1" applyFill="1" applyBorder="1" applyAlignment="1">
      <alignment vertical="center" wrapText="1"/>
    </xf>
    <xf numFmtId="0" fontId="12" fillId="0" borderId="26" xfId="0" applyFont="1" applyBorder="1"/>
    <xf numFmtId="0" fontId="8" fillId="0" borderId="24" xfId="0" applyFont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1" fillId="0" borderId="22" xfId="0" applyFont="1" applyBorder="1" applyAlignment="1">
      <alignment wrapText="1"/>
    </xf>
    <xf numFmtId="0" fontId="8" fillId="11" borderId="22" xfId="0" applyFont="1" applyFill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10" fillId="0" borderId="0" xfId="0" applyFont="1" applyAlignment="1">
      <alignment wrapText="1"/>
    </xf>
    <xf numFmtId="0" fontId="8" fillId="18" borderId="9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11" borderId="28" xfId="0" applyFont="1" applyFill="1" applyBorder="1" applyAlignment="1">
      <alignment vertical="center" wrapText="1"/>
    </xf>
    <xf numFmtId="0" fontId="0" fillId="0" borderId="18" xfId="0" applyBorder="1"/>
    <xf numFmtId="0" fontId="10" fillId="11" borderId="20" xfId="0" applyFont="1" applyFill="1" applyBorder="1" applyAlignment="1">
      <alignment wrapText="1"/>
    </xf>
    <xf numFmtId="0" fontId="12" fillId="18" borderId="18" xfId="0" applyFont="1" applyFill="1" applyBorder="1"/>
    <xf numFmtId="0" fontId="13" fillId="18" borderId="30" xfId="0" applyFont="1" applyFill="1" applyBorder="1" applyAlignment="1">
      <alignment vertical="center" wrapText="1"/>
    </xf>
    <xf numFmtId="0" fontId="11" fillId="0" borderId="20" xfId="0" applyFont="1" applyBorder="1"/>
    <xf numFmtId="0" fontId="10" fillId="11" borderId="20" xfId="0" applyFont="1" applyFill="1" applyBorder="1"/>
    <xf numFmtId="1" fontId="0" fillId="0" borderId="9" xfId="0" applyNumberForma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7" borderId="0" xfId="0" applyFill="1"/>
    <xf numFmtId="0" fontId="4" fillId="7" borderId="0" xfId="0" applyFont="1" applyFill="1" applyAlignment="1">
      <alignment vertical="center" wrapText="1"/>
    </xf>
    <xf numFmtId="0" fontId="4" fillId="7" borderId="15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</cellXfs>
  <cellStyles count="4">
    <cellStyle name="Heading 1" xfId="2" builtinId="16"/>
    <cellStyle name="Heading 2" xfId="3" builtinId="17"/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862B882C-5592-4790-9995-E99C5E68B032}"/>
  </tableStyles>
  <colors>
    <mruColors>
      <color rgb="FFFF5757"/>
      <color rgb="FFED4C13"/>
      <color rgb="FFEA4848"/>
      <color rgb="FF040000"/>
      <color rgb="FFFF3300"/>
      <color rgb="FFF3D9E0"/>
      <color rgb="FFD3EEF7"/>
      <color rgb="FFFFCCFF"/>
      <color rgb="FFEECFFB"/>
      <color rgb="FFE7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1325014</xdr:colOff>
      <xdr:row>1</xdr:row>
      <xdr:rowOff>456812</xdr:rowOff>
    </xdr:from>
    <xdr:to>
      <xdr:col>0</xdr:col>
      <xdr:colOff>2410214</xdr:colOff>
      <xdr:row>3</xdr:row>
      <xdr:rowOff>330699</xdr:rowOff>
    </xdr:to>
    <xdr:pic>
      <xdr:nvPicPr>
        <xdr:cNvPr id="3" name="Picture 27" descr="JBA logo in light blue">
          <a:extLst>
            <a:ext uri="{FF2B5EF4-FFF2-40B4-BE49-F238E27FC236}">
              <a16:creationId xmlns:a16="http://schemas.microsoft.com/office/drawing/2014/main" id="{41FD1AF4-0ED6-4059-B911-0E771243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500"/>
        <a:stretch>
          <a:fillRect/>
        </a:stretch>
      </xdr:blipFill>
      <xdr:spPr bwMode="auto">
        <a:xfrm>
          <a:off x="1325014" y="719235"/>
          <a:ext cx="1085200" cy="981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71211</xdr:colOff>
      <xdr:row>1</xdr:row>
      <xdr:rowOff>140739</xdr:rowOff>
    </xdr:from>
    <xdr:to>
      <xdr:col>0</xdr:col>
      <xdr:colOff>968448</xdr:colOff>
      <xdr:row>3</xdr:row>
      <xdr:rowOff>188038</xdr:rowOff>
    </xdr:to>
    <xdr:pic>
      <xdr:nvPicPr>
        <xdr:cNvPr id="4" name="Picture 3" descr="Rother District Council Logo">
          <a:extLst>
            <a:ext uri="{FF2B5EF4-FFF2-40B4-BE49-F238E27FC236}">
              <a16:creationId xmlns:a16="http://schemas.microsoft.com/office/drawing/2014/main" id="{BB30379F-E6E7-8536-CD35-81713FE97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211" y="694744"/>
          <a:ext cx="897237" cy="1155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F2B4D-9AB9-4857-8928-847BA020E138}">
  <dimension ref="A1:AS2146"/>
  <sheetViews>
    <sheetView tabSelected="1" zoomScale="39" zoomScaleNormal="39" workbookViewId="0">
      <pane xSplit="1" topLeftCell="Q1" activePane="topRight" state="frozen"/>
      <selection activeCell="A349" sqref="A349"/>
      <selection pane="topRight" activeCell="R11" sqref="R11:AE11"/>
    </sheetView>
  </sheetViews>
  <sheetFormatPr defaultRowHeight="15" x14ac:dyDescent="0.25"/>
  <cols>
    <col min="1" max="1" width="31.7109375" customWidth="1"/>
    <col min="2" max="2" width="12.5703125" bestFit="1" customWidth="1"/>
    <col min="3" max="3" width="12.5703125" style="13" bestFit="1" customWidth="1"/>
    <col min="4" max="4" width="14.7109375" bestFit="1" customWidth="1"/>
    <col min="5" max="6" width="14.7109375" customWidth="1"/>
    <col min="7" max="7" width="15.5703125" customWidth="1"/>
    <col min="8" max="9" width="15.5703125" bestFit="1" customWidth="1"/>
    <col min="10" max="23" width="15.5703125" customWidth="1"/>
    <col min="24" max="24" width="15.5703125" style="18" customWidth="1"/>
    <col min="25" max="33" width="15.5703125" customWidth="1"/>
    <col min="34" max="34" width="30" customWidth="1"/>
    <col min="35" max="35" width="36.5703125" customWidth="1"/>
    <col min="36" max="36" width="37.85546875" customWidth="1"/>
    <col min="37" max="37" width="15.5703125" customWidth="1"/>
    <col min="38" max="38" width="19" customWidth="1"/>
    <col min="39" max="41" width="15.5703125" customWidth="1"/>
    <col min="42" max="42" width="22.5703125" customWidth="1"/>
    <col min="43" max="43" width="17.42578125" customWidth="1"/>
    <col min="44" max="44" width="22.42578125" customWidth="1"/>
    <col min="45" max="45" width="18.140625" customWidth="1"/>
    <col min="46" max="46" width="14.85546875" customWidth="1"/>
  </cols>
  <sheetData>
    <row r="1" spans="1:45" ht="30" x14ac:dyDescent="0.35">
      <c r="A1" s="2" t="s">
        <v>6</v>
      </c>
      <c r="X1"/>
      <c r="AH1" s="31" t="s">
        <v>380</v>
      </c>
      <c r="AI1" s="31" t="s">
        <v>381</v>
      </c>
      <c r="AJ1" s="31" t="s">
        <v>382</v>
      </c>
    </row>
    <row r="2" spans="1:45" ht="45" x14ac:dyDescent="0.35">
      <c r="A2" s="2"/>
      <c r="X2"/>
      <c r="AH2" s="32" t="s">
        <v>383</v>
      </c>
      <c r="AI2" s="33">
        <f>COUNTIF(AF13:AF170,"Most preferable")</f>
        <v>36</v>
      </c>
      <c r="AJ2" s="33" t="s">
        <v>354</v>
      </c>
    </row>
    <row r="3" spans="1:45" ht="45" x14ac:dyDescent="0.35">
      <c r="A3" s="4"/>
      <c r="B3" s="5"/>
      <c r="C3" s="16"/>
      <c r="X3"/>
      <c r="AH3" s="32" t="s">
        <v>384</v>
      </c>
      <c r="AI3" s="33">
        <f>COUNTIF(AF13:AF170,"Less preferable")</f>
        <v>90</v>
      </c>
      <c r="AJ3" s="33" t="s">
        <v>354</v>
      </c>
    </row>
    <row r="4" spans="1:45" ht="60" x14ac:dyDescent="0.35">
      <c r="A4" s="4"/>
      <c r="B4" s="5"/>
      <c r="C4" s="16"/>
      <c r="X4"/>
      <c r="AH4" s="32" t="s">
        <v>385</v>
      </c>
      <c r="AI4" s="33">
        <f>COUNTIF(AF13:AF170,"Least preferable")</f>
        <v>32</v>
      </c>
      <c r="AJ4" s="33" t="s">
        <v>353</v>
      </c>
    </row>
    <row r="5" spans="1:45" ht="21" x14ac:dyDescent="0.35">
      <c r="A5" s="4"/>
      <c r="B5" s="5"/>
      <c r="C5" s="16"/>
      <c r="X5"/>
    </row>
    <row r="6" spans="1:45" x14ac:dyDescent="0.25">
      <c r="A6" s="5"/>
      <c r="B6" s="5"/>
      <c r="C6" s="16"/>
      <c r="X6"/>
    </row>
    <row r="7" spans="1:45" ht="10.9" customHeight="1" x14ac:dyDescent="0.3">
      <c r="A7" s="3"/>
      <c r="X7"/>
    </row>
    <row r="8" spans="1:45" ht="15.75" hidden="1" x14ac:dyDescent="0.25">
      <c r="A8" s="6" t="s">
        <v>1</v>
      </c>
      <c r="X8"/>
    </row>
    <row r="9" spans="1:45" ht="25.15" customHeight="1" x14ac:dyDescent="0.3">
      <c r="A9" s="3"/>
      <c r="X9"/>
    </row>
    <row r="10" spans="1:45" ht="59.45" customHeight="1" x14ac:dyDescent="0.25">
      <c r="A10" s="133" t="s">
        <v>12</v>
      </c>
      <c r="B10" s="133"/>
      <c r="C10" s="133"/>
      <c r="D10" s="142"/>
      <c r="E10" s="40"/>
      <c r="F10" s="40"/>
      <c r="G10" s="139" t="s">
        <v>356</v>
      </c>
      <c r="H10" s="140"/>
      <c r="I10" s="140"/>
      <c r="J10" s="141"/>
      <c r="K10" s="136" t="s">
        <v>361</v>
      </c>
      <c r="L10" s="137"/>
      <c r="M10" s="138"/>
      <c r="N10" s="137" t="s">
        <v>379</v>
      </c>
      <c r="O10" s="137"/>
      <c r="P10" s="137"/>
      <c r="Q10" s="138"/>
      <c r="R10" s="136" t="s">
        <v>370</v>
      </c>
      <c r="S10" s="137"/>
      <c r="T10" s="138"/>
      <c r="U10" s="136" t="s">
        <v>369</v>
      </c>
      <c r="V10" s="137"/>
      <c r="W10" s="138"/>
      <c r="X10" s="14" t="s">
        <v>20</v>
      </c>
      <c r="Y10" s="136" t="s">
        <v>2</v>
      </c>
      <c r="Z10" s="137"/>
      <c r="AA10" s="136" t="s">
        <v>3</v>
      </c>
      <c r="AB10" s="138"/>
      <c r="AC10" s="17" t="s">
        <v>4</v>
      </c>
      <c r="AD10" s="136" t="s">
        <v>8</v>
      </c>
      <c r="AE10" s="138"/>
      <c r="AF10" s="132" t="s">
        <v>404</v>
      </c>
      <c r="AG10" s="133"/>
      <c r="AH10" s="133"/>
      <c r="AI10" s="133"/>
      <c r="AJ10" s="133"/>
      <c r="AK10" s="133"/>
      <c r="AL10" s="133"/>
      <c r="AM10" s="133"/>
      <c r="AN10" s="133"/>
      <c r="AO10" s="133"/>
      <c r="AP10" s="130"/>
    </row>
    <row r="11" spans="1:45" ht="87" customHeight="1" x14ac:dyDescent="0.25">
      <c r="A11" s="135"/>
      <c r="B11" s="135"/>
      <c r="C11" s="135"/>
      <c r="D11" s="143"/>
      <c r="E11" s="41"/>
      <c r="F11" s="41"/>
      <c r="G11" s="139" t="s">
        <v>371</v>
      </c>
      <c r="H11" s="140"/>
      <c r="I11" s="141"/>
      <c r="J11" s="28" t="s">
        <v>359</v>
      </c>
      <c r="K11" s="10" t="s">
        <v>375</v>
      </c>
      <c r="L11" s="28" t="s">
        <v>376</v>
      </c>
      <c r="M11" s="28" t="s">
        <v>377</v>
      </c>
      <c r="N11" s="137" t="s">
        <v>357</v>
      </c>
      <c r="O11" s="138"/>
      <c r="P11" s="137" t="s">
        <v>358</v>
      </c>
      <c r="Q11" s="138"/>
      <c r="R11" s="136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8"/>
      <c r="AF11" s="134"/>
      <c r="AG11" s="135"/>
      <c r="AH11" s="135"/>
      <c r="AI11" s="135"/>
      <c r="AJ11" s="135"/>
      <c r="AK11" s="135"/>
      <c r="AL11" s="135"/>
      <c r="AM11" s="135"/>
      <c r="AN11" s="135"/>
      <c r="AO11" s="135"/>
      <c r="AP11" s="130"/>
    </row>
    <row r="12" spans="1:45" s="1" customFormat="1" ht="135" customHeight="1" x14ac:dyDescent="0.25">
      <c r="A12" s="7" t="s">
        <v>11</v>
      </c>
      <c r="B12" s="8" t="s">
        <v>22</v>
      </c>
      <c r="C12" s="8" t="s">
        <v>7</v>
      </c>
      <c r="D12" s="8" t="s">
        <v>0</v>
      </c>
      <c r="E12" s="8" t="s">
        <v>410</v>
      </c>
      <c r="F12" s="8" t="s">
        <v>707</v>
      </c>
      <c r="G12" s="8" t="s">
        <v>13</v>
      </c>
      <c r="H12" s="8" t="s">
        <v>14</v>
      </c>
      <c r="I12" s="8" t="s">
        <v>15</v>
      </c>
      <c r="J12" s="9" t="s">
        <v>362</v>
      </c>
      <c r="K12" s="8" t="s">
        <v>367</v>
      </c>
      <c r="L12" s="8" t="s">
        <v>368</v>
      </c>
      <c r="M12" s="8" t="s">
        <v>360</v>
      </c>
      <c r="N12" s="9" t="s">
        <v>363</v>
      </c>
      <c r="O12" s="9" t="s">
        <v>364</v>
      </c>
      <c r="P12" s="9" t="s">
        <v>365</v>
      </c>
      <c r="Q12" s="9" t="s">
        <v>366</v>
      </c>
      <c r="R12" s="8" t="s">
        <v>372</v>
      </c>
      <c r="S12" s="8" t="s">
        <v>373</v>
      </c>
      <c r="T12" s="8" t="s">
        <v>374</v>
      </c>
      <c r="U12" s="8" t="s">
        <v>372</v>
      </c>
      <c r="V12" s="8" t="s">
        <v>373</v>
      </c>
      <c r="W12" s="8" t="s">
        <v>374</v>
      </c>
      <c r="X12" s="8" t="s">
        <v>19</v>
      </c>
      <c r="Y12" s="8" t="s">
        <v>16</v>
      </c>
      <c r="Z12" s="8" t="s">
        <v>17</v>
      </c>
      <c r="AA12" s="8" t="s">
        <v>5</v>
      </c>
      <c r="AB12" s="8" t="s">
        <v>21</v>
      </c>
      <c r="AC12" s="10" t="s">
        <v>18</v>
      </c>
      <c r="AD12" s="10" t="s">
        <v>9</v>
      </c>
      <c r="AE12" s="10" t="s">
        <v>10</v>
      </c>
      <c r="AF12" s="8" t="s">
        <v>708</v>
      </c>
      <c r="AG12" s="8" t="s">
        <v>709</v>
      </c>
      <c r="AH12" s="8" t="s">
        <v>386</v>
      </c>
      <c r="AI12" s="8" t="s">
        <v>387</v>
      </c>
      <c r="AJ12" s="8" t="s">
        <v>388</v>
      </c>
      <c r="AK12" s="8" t="s">
        <v>390</v>
      </c>
      <c r="AL12" s="8" t="s">
        <v>391</v>
      </c>
      <c r="AM12" s="8" t="s">
        <v>392</v>
      </c>
      <c r="AN12" s="8" t="s">
        <v>393</v>
      </c>
      <c r="AO12" s="8" t="s">
        <v>394</v>
      </c>
      <c r="AP12" s="131" t="s">
        <v>710</v>
      </c>
      <c r="AS12"/>
    </row>
    <row r="13" spans="1:45" x14ac:dyDescent="0.25">
      <c r="A13" s="15" t="s">
        <v>181</v>
      </c>
      <c r="B13" s="15" t="s">
        <v>327</v>
      </c>
      <c r="C13" s="15" t="s">
        <v>23</v>
      </c>
      <c r="D13" s="15">
        <v>0.57999999999999996</v>
      </c>
      <c r="E13" s="15">
        <f>VLOOKUP(A13,Sheet1!$A$2:$G$148,7,FALSE)</f>
        <v>0.35</v>
      </c>
      <c r="F13" s="128">
        <f t="shared" ref="F13:F76" si="0">IF(ISNA(E13),20,IF(E13=0,20,(1-E13/D13)*100))</f>
        <v>39.655172413793103</v>
      </c>
      <c r="G13" s="26">
        <v>100</v>
      </c>
      <c r="H13" s="26">
        <v>0</v>
      </c>
      <c r="I13" s="26">
        <v>0</v>
      </c>
      <c r="J13" s="26">
        <v>0</v>
      </c>
      <c r="K13" s="29">
        <v>0</v>
      </c>
      <c r="L13" s="29">
        <v>0</v>
      </c>
      <c r="M13" s="29">
        <v>0</v>
      </c>
      <c r="N13" s="27">
        <v>0</v>
      </c>
      <c r="O13" s="27">
        <v>0</v>
      </c>
      <c r="P13" s="27">
        <v>0</v>
      </c>
      <c r="Q13" s="27">
        <v>0</v>
      </c>
      <c r="R13" s="20">
        <v>2.7336135270403901</v>
      </c>
      <c r="S13" s="20">
        <v>0</v>
      </c>
      <c r="T13" s="20">
        <v>0</v>
      </c>
      <c r="U13" s="19">
        <v>12.0966293428532</v>
      </c>
      <c r="V13" s="19">
        <v>2.0159948365693801</v>
      </c>
      <c r="W13" s="19">
        <v>0</v>
      </c>
      <c r="X13" s="21" t="s">
        <v>354</v>
      </c>
      <c r="Y13" s="23">
        <v>0</v>
      </c>
      <c r="Z13" s="23">
        <v>0</v>
      </c>
      <c r="AA13" s="24">
        <v>0</v>
      </c>
      <c r="AB13" s="25">
        <v>0</v>
      </c>
      <c r="AC13" s="22" t="s">
        <v>354</v>
      </c>
      <c r="AD13" s="37" t="s">
        <v>354</v>
      </c>
      <c r="AE13" s="37" t="s">
        <v>354</v>
      </c>
      <c r="AF13" s="36" t="str">
        <f>IF(AND(M13=0,V13=0),"Most preferable",IF(OR(M13&gt;20,V13&gt;20),"Least preferable","Less preferable"))</f>
        <v>Less preferable</v>
      </c>
      <c r="AG13" s="36" t="str">
        <f>IF(AND(M13=0,V13=0),"Most preferable",IF(OR(M13&gt;F13,V13&gt;F13),"Least preferable","Less preferable"))</f>
        <v>Less preferable</v>
      </c>
      <c r="AH13" s="35" t="str">
        <f>IF(OR((M13)&gt;F13,V13&gt;F13),"Yes","No")</f>
        <v>No</v>
      </c>
      <c r="AI13" s="30" t="s">
        <v>354</v>
      </c>
      <c r="AJ13" s="30" t="s">
        <v>354</v>
      </c>
      <c r="AK13" s="30" t="s">
        <v>389</v>
      </c>
      <c r="AL13" s="30" t="s">
        <v>389</v>
      </c>
      <c r="AM13" s="30" t="s">
        <v>389</v>
      </c>
      <c r="AN13" s="30" t="s">
        <v>389</v>
      </c>
      <c r="AO13" s="38"/>
      <c r="AP13" s="11"/>
    </row>
    <row r="14" spans="1:45" x14ac:dyDescent="0.25">
      <c r="A14" s="15" t="s">
        <v>182</v>
      </c>
      <c r="B14" s="15" t="s">
        <v>327</v>
      </c>
      <c r="C14" s="15" t="s">
        <v>24</v>
      </c>
      <c r="D14" s="15">
        <v>5.08</v>
      </c>
      <c r="E14" s="15">
        <f>VLOOKUP(A14,Sheet1!$A$2:$G$148,7,FALSE)</f>
        <v>2.29</v>
      </c>
      <c r="F14" s="128">
        <f t="shared" si="0"/>
        <v>54.921259842519689</v>
      </c>
      <c r="G14" s="26">
        <v>100</v>
      </c>
      <c r="H14" s="26">
        <v>0</v>
      </c>
      <c r="I14" s="26">
        <v>0</v>
      </c>
      <c r="J14" s="26">
        <v>0</v>
      </c>
      <c r="K14" s="29">
        <v>0</v>
      </c>
      <c r="L14" s="29">
        <v>0</v>
      </c>
      <c r="M14" s="29">
        <v>0</v>
      </c>
      <c r="N14" s="27">
        <v>0</v>
      </c>
      <c r="O14" s="27">
        <v>0</v>
      </c>
      <c r="P14" s="27">
        <v>0</v>
      </c>
      <c r="Q14" s="27">
        <v>0</v>
      </c>
      <c r="R14" s="20">
        <v>8.0975724801147297</v>
      </c>
      <c r="S14" s="20">
        <v>3.4203000318680301</v>
      </c>
      <c r="T14" s="20">
        <v>1.51700095370527</v>
      </c>
      <c r="U14" s="19">
        <v>14.3939309520441</v>
      </c>
      <c r="V14" s="19">
        <v>7.1473060117226401</v>
      </c>
      <c r="W14" s="19">
        <v>4.5001998616993104</v>
      </c>
      <c r="X14" s="21" t="s">
        <v>353</v>
      </c>
      <c r="Y14" s="23">
        <v>0</v>
      </c>
      <c r="Z14" s="23">
        <v>0</v>
      </c>
      <c r="AA14" s="24">
        <v>0</v>
      </c>
      <c r="AB14" s="25">
        <v>3</v>
      </c>
      <c r="AC14" s="22" t="s">
        <v>354</v>
      </c>
      <c r="AD14" s="37" t="s">
        <v>354</v>
      </c>
      <c r="AE14" s="37" t="s">
        <v>354</v>
      </c>
      <c r="AF14" s="36" t="str">
        <f t="shared" ref="AF14:AF44" si="1">IF(AND(M14=0,V14=0),"Most preferable",IF(OR(M14&gt;20,V14&gt;20),"Least preferable","Less preferable"))</f>
        <v>Less preferable</v>
      </c>
      <c r="AG14" s="36" t="str">
        <f t="shared" ref="AG14:AG77" si="2">IF(AND(M14=0,V14=0),"Most preferable",IF(OR(M14&gt;F14,V14&gt;F14),"Least preferable","Less preferable"))</f>
        <v>Less preferable</v>
      </c>
      <c r="AH14" s="35" t="str">
        <f t="shared" ref="AH14:AH77" si="3">IF(OR((M14)&gt;F14,V14&gt;F14),"Yes","No")</f>
        <v>No</v>
      </c>
      <c r="AI14" s="30" t="s">
        <v>354</v>
      </c>
      <c r="AJ14" s="30" t="s">
        <v>354</v>
      </c>
      <c r="AK14" s="30" t="s">
        <v>389</v>
      </c>
      <c r="AL14" s="30" t="s">
        <v>389</v>
      </c>
      <c r="AM14" s="30" t="s">
        <v>389</v>
      </c>
      <c r="AN14" s="30" t="s">
        <v>389</v>
      </c>
      <c r="AO14" s="38"/>
      <c r="AP14" s="11"/>
    </row>
    <row r="15" spans="1:45" x14ac:dyDescent="0.25">
      <c r="A15" s="15" t="s">
        <v>183</v>
      </c>
      <c r="B15" s="15" t="s">
        <v>327</v>
      </c>
      <c r="C15" s="15" t="s">
        <v>25</v>
      </c>
      <c r="D15" s="15">
        <v>0.91</v>
      </c>
      <c r="E15" s="15">
        <f>VLOOKUP(A15,Sheet1!$A$2:$G$148,7,FALSE)</f>
        <v>0.2</v>
      </c>
      <c r="F15" s="128">
        <f t="shared" si="0"/>
        <v>78.021978021978029</v>
      </c>
      <c r="G15" s="26">
        <v>100</v>
      </c>
      <c r="H15" s="26">
        <v>0</v>
      </c>
      <c r="I15" s="26">
        <v>0</v>
      </c>
      <c r="J15" s="26">
        <v>0</v>
      </c>
      <c r="K15" s="29">
        <v>0</v>
      </c>
      <c r="L15" s="29">
        <v>0</v>
      </c>
      <c r="M15" s="29">
        <v>0</v>
      </c>
      <c r="N15" s="27">
        <v>0</v>
      </c>
      <c r="O15" s="27">
        <v>0</v>
      </c>
      <c r="P15" s="27">
        <v>0</v>
      </c>
      <c r="Q15" s="27">
        <v>0</v>
      </c>
      <c r="R15" s="20">
        <v>0.100101256697244</v>
      </c>
      <c r="S15" s="20">
        <v>0</v>
      </c>
      <c r="T15" s="20">
        <v>0</v>
      </c>
      <c r="U15" s="19">
        <v>1.6520972588174401</v>
      </c>
      <c r="V15" s="19">
        <v>6.0338581551012301E-2</v>
      </c>
      <c r="W15" s="19">
        <v>3.66072710276149E-2</v>
      </c>
      <c r="X15" s="21" t="s">
        <v>354</v>
      </c>
      <c r="Y15" s="23">
        <v>0</v>
      </c>
      <c r="Z15" s="23">
        <v>0</v>
      </c>
      <c r="AA15" s="24">
        <v>0</v>
      </c>
      <c r="AB15" s="25">
        <v>0</v>
      </c>
      <c r="AC15" s="22" t="s">
        <v>354</v>
      </c>
      <c r="AD15" s="37" t="s">
        <v>354</v>
      </c>
      <c r="AE15" s="37" t="s">
        <v>354</v>
      </c>
      <c r="AF15" s="36" t="str">
        <f t="shared" si="1"/>
        <v>Less preferable</v>
      </c>
      <c r="AG15" s="36" t="str">
        <f t="shared" si="2"/>
        <v>Less preferable</v>
      </c>
      <c r="AH15" s="35" t="str">
        <f t="shared" si="3"/>
        <v>No</v>
      </c>
      <c r="AI15" s="30" t="s">
        <v>354</v>
      </c>
      <c r="AJ15" s="30" t="s">
        <v>354</v>
      </c>
      <c r="AK15" s="30" t="s">
        <v>389</v>
      </c>
      <c r="AL15" s="30" t="s">
        <v>389</v>
      </c>
      <c r="AM15" s="30" t="s">
        <v>389</v>
      </c>
      <c r="AN15" s="30" t="s">
        <v>389</v>
      </c>
      <c r="AO15" s="38"/>
      <c r="AP15" s="11"/>
    </row>
    <row r="16" spans="1:45" ht="30" x14ac:dyDescent="0.25">
      <c r="A16" s="15" t="s">
        <v>184</v>
      </c>
      <c r="B16" s="15" t="s">
        <v>327</v>
      </c>
      <c r="C16" s="15" t="s">
        <v>26</v>
      </c>
      <c r="D16" s="15">
        <v>0.79</v>
      </c>
      <c r="E16" s="15">
        <f>VLOOKUP(A16,Sheet1!$A$2:$G$148,7,FALSE)</f>
        <v>0.11</v>
      </c>
      <c r="F16" s="128">
        <f t="shared" si="0"/>
        <v>86.075949367088612</v>
      </c>
      <c r="G16" s="26">
        <v>100</v>
      </c>
      <c r="H16" s="26">
        <v>0</v>
      </c>
      <c r="I16" s="26">
        <v>0</v>
      </c>
      <c r="J16" s="26">
        <v>0</v>
      </c>
      <c r="K16" s="29">
        <v>0</v>
      </c>
      <c r="L16" s="29">
        <v>0</v>
      </c>
      <c r="M16" s="29">
        <v>0</v>
      </c>
      <c r="N16" s="27">
        <v>0</v>
      </c>
      <c r="O16" s="27">
        <v>0</v>
      </c>
      <c r="P16" s="27">
        <v>0</v>
      </c>
      <c r="Q16" s="27">
        <v>0</v>
      </c>
      <c r="R16" s="20">
        <v>0</v>
      </c>
      <c r="S16" s="20">
        <v>0</v>
      </c>
      <c r="T16" s="20">
        <v>0</v>
      </c>
      <c r="U16" s="19">
        <v>0</v>
      </c>
      <c r="V16" s="19">
        <v>0</v>
      </c>
      <c r="W16" s="19">
        <v>0</v>
      </c>
      <c r="X16" s="21" t="s">
        <v>354</v>
      </c>
      <c r="Y16" s="23">
        <v>0</v>
      </c>
      <c r="Z16" s="23">
        <v>0</v>
      </c>
      <c r="AA16" s="24">
        <v>0</v>
      </c>
      <c r="AB16" s="25">
        <v>0</v>
      </c>
      <c r="AC16" s="22" t="s">
        <v>354</v>
      </c>
      <c r="AD16" s="37" t="s">
        <v>354</v>
      </c>
      <c r="AE16" s="37" t="s">
        <v>354</v>
      </c>
      <c r="AF16" s="35" t="str">
        <f t="shared" si="1"/>
        <v>Most preferable</v>
      </c>
      <c r="AG16" s="35" t="str">
        <f t="shared" si="2"/>
        <v>Most preferable</v>
      </c>
      <c r="AH16" s="35" t="str">
        <f t="shared" si="3"/>
        <v>No</v>
      </c>
      <c r="AI16" s="30" t="s">
        <v>354</v>
      </c>
      <c r="AJ16" s="30" t="s">
        <v>354</v>
      </c>
      <c r="AK16" s="30" t="s">
        <v>389</v>
      </c>
      <c r="AL16" s="30" t="s">
        <v>389</v>
      </c>
      <c r="AM16" s="30" t="s">
        <v>389</v>
      </c>
      <c r="AN16" s="30" t="s">
        <v>389</v>
      </c>
      <c r="AO16" s="38"/>
      <c r="AP16" s="11"/>
    </row>
    <row r="17" spans="1:42" x14ac:dyDescent="0.25">
      <c r="A17" s="15" t="s">
        <v>582</v>
      </c>
      <c r="B17" s="15" t="s">
        <v>327</v>
      </c>
      <c r="C17" s="15" t="s">
        <v>27</v>
      </c>
      <c r="D17" s="15">
        <v>0.43</v>
      </c>
      <c r="E17" s="15">
        <f>VLOOKUP(A17,Sheet1!$A$2:$G$148,7,FALSE)</f>
        <v>0.28000000000000003</v>
      </c>
      <c r="F17" s="128">
        <f t="shared" si="0"/>
        <v>34.883720930232556</v>
      </c>
      <c r="G17" s="26">
        <v>100</v>
      </c>
      <c r="H17" s="26">
        <v>0</v>
      </c>
      <c r="I17" s="26">
        <v>0</v>
      </c>
      <c r="J17" s="26">
        <v>0</v>
      </c>
      <c r="K17" s="29">
        <v>0</v>
      </c>
      <c r="L17" s="29">
        <v>0</v>
      </c>
      <c r="M17" s="29">
        <v>0</v>
      </c>
      <c r="N17" s="27">
        <v>0</v>
      </c>
      <c r="O17" s="27">
        <v>0</v>
      </c>
      <c r="P17" s="27">
        <v>0</v>
      </c>
      <c r="Q17" s="27">
        <v>0</v>
      </c>
      <c r="R17" s="20">
        <v>0</v>
      </c>
      <c r="S17" s="20">
        <v>0</v>
      </c>
      <c r="T17" s="20">
        <v>0</v>
      </c>
      <c r="U17" s="19">
        <v>0</v>
      </c>
      <c r="V17" s="19">
        <v>0</v>
      </c>
      <c r="W17" s="19">
        <v>0</v>
      </c>
      <c r="X17" s="21" t="s">
        <v>354</v>
      </c>
      <c r="Y17" s="23">
        <v>0</v>
      </c>
      <c r="Z17" s="23">
        <v>0</v>
      </c>
      <c r="AA17" s="24">
        <v>0</v>
      </c>
      <c r="AB17" s="25">
        <v>4</v>
      </c>
      <c r="AC17" s="22" t="s">
        <v>354</v>
      </c>
      <c r="AD17" s="37" t="s">
        <v>354</v>
      </c>
      <c r="AE17" s="37" t="s">
        <v>354</v>
      </c>
      <c r="AF17" s="35" t="str">
        <f t="shared" si="1"/>
        <v>Most preferable</v>
      </c>
      <c r="AG17" s="35" t="str">
        <f t="shared" si="2"/>
        <v>Most preferable</v>
      </c>
      <c r="AH17" s="35" t="str">
        <f t="shared" si="3"/>
        <v>No</v>
      </c>
      <c r="AI17" s="30" t="s">
        <v>354</v>
      </c>
      <c r="AJ17" s="30" t="s">
        <v>354</v>
      </c>
      <c r="AK17" s="30" t="s">
        <v>389</v>
      </c>
      <c r="AL17" s="30" t="s">
        <v>389</v>
      </c>
      <c r="AM17" s="30" t="s">
        <v>389</v>
      </c>
      <c r="AN17" s="30" t="s">
        <v>389</v>
      </c>
      <c r="AO17" s="38"/>
      <c r="AP17" s="11"/>
    </row>
    <row r="18" spans="1:42" x14ac:dyDescent="0.25">
      <c r="A18" s="15" t="s">
        <v>185</v>
      </c>
      <c r="B18" s="15" t="s">
        <v>327</v>
      </c>
      <c r="C18" s="15" t="s">
        <v>28</v>
      </c>
      <c r="D18" s="15">
        <v>0.87</v>
      </c>
      <c r="E18" s="15">
        <f>VLOOKUP(A18,Sheet1!$A$2:$G$148,7,FALSE)</f>
        <v>0.8</v>
      </c>
      <c r="F18" s="128">
        <f t="shared" si="0"/>
        <v>8.0459770114942426</v>
      </c>
      <c r="G18" s="26">
        <v>100</v>
      </c>
      <c r="H18" s="26">
        <v>0</v>
      </c>
      <c r="I18" s="26">
        <v>0</v>
      </c>
      <c r="J18" s="26">
        <v>0</v>
      </c>
      <c r="K18" s="29">
        <v>0</v>
      </c>
      <c r="L18" s="29">
        <v>0</v>
      </c>
      <c r="M18" s="29">
        <v>0</v>
      </c>
      <c r="N18" s="27">
        <v>0</v>
      </c>
      <c r="O18" s="27">
        <v>0</v>
      </c>
      <c r="P18" s="27">
        <v>0</v>
      </c>
      <c r="Q18" s="27">
        <v>0</v>
      </c>
      <c r="R18" s="20">
        <v>2.6865484854815</v>
      </c>
      <c r="S18" s="20">
        <v>0.27009317221617801</v>
      </c>
      <c r="T18" s="20">
        <v>8.3052352028309406E-2</v>
      </c>
      <c r="U18" s="19">
        <v>5.3832598762561501</v>
      </c>
      <c r="V18" s="19">
        <v>2.2413088172286302</v>
      </c>
      <c r="W18" s="19">
        <v>0.362350769933863</v>
      </c>
      <c r="X18" s="21" t="s">
        <v>354</v>
      </c>
      <c r="Y18" s="23">
        <v>0</v>
      </c>
      <c r="Z18" s="23">
        <v>0</v>
      </c>
      <c r="AA18" s="24">
        <v>0</v>
      </c>
      <c r="AB18" s="25">
        <v>6</v>
      </c>
      <c r="AC18" s="22" t="s">
        <v>354</v>
      </c>
      <c r="AD18" s="37" t="s">
        <v>354</v>
      </c>
      <c r="AE18" s="37" t="s">
        <v>354</v>
      </c>
      <c r="AF18" s="36" t="str">
        <f t="shared" si="1"/>
        <v>Less preferable</v>
      </c>
      <c r="AG18" s="36" t="str">
        <f t="shared" si="2"/>
        <v>Less preferable</v>
      </c>
      <c r="AH18" s="35" t="str">
        <f t="shared" si="3"/>
        <v>No</v>
      </c>
      <c r="AI18" s="30" t="s">
        <v>354</v>
      </c>
      <c r="AJ18" s="30" t="s">
        <v>354</v>
      </c>
      <c r="AK18" s="30" t="s">
        <v>389</v>
      </c>
      <c r="AL18" s="30" t="s">
        <v>389</v>
      </c>
      <c r="AM18" s="30" t="s">
        <v>389</v>
      </c>
      <c r="AN18" s="30" t="s">
        <v>389</v>
      </c>
      <c r="AO18" s="38"/>
      <c r="AP18" s="11"/>
    </row>
    <row r="19" spans="1:42" ht="30" x14ac:dyDescent="0.25">
      <c r="A19" s="15" t="s">
        <v>186</v>
      </c>
      <c r="B19" s="15" t="s">
        <v>327</v>
      </c>
      <c r="C19" s="15" t="s">
        <v>29</v>
      </c>
      <c r="D19" s="15">
        <v>0.98</v>
      </c>
      <c r="E19" s="15">
        <f>VLOOKUP(A19,Sheet1!$A$2:$G$148,7,FALSE)</f>
        <v>0.68</v>
      </c>
      <c r="F19" s="128">
        <f t="shared" si="0"/>
        <v>30.612244897959172</v>
      </c>
      <c r="G19" s="26">
        <v>100</v>
      </c>
      <c r="H19" s="26">
        <v>0</v>
      </c>
      <c r="I19" s="26">
        <v>0</v>
      </c>
      <c r="J19" s="26">
        <v>0</v>
      </c>
      <c r="K19" s="29">
        <v>0</v>
      </c>
      <c r="L19" s="29">
        <v>0</v>
      </c>
      <c r="M19" s="29">
        <v>0</v>
      </c>
      <c r="N19" s="27">
        <v>0</v>
      </c>
      <c r="O19" s="27">
        <v>0</v>
      </c>
      <c r="P19" s="27">
        <v>0</v>
      </c>
      <c r="Q19" s="27">
        <v>0</v>
      </c>
      <c r="R19" s="20">
        <v>1.8047551311349999E-3</v>
      </c>
      <c r="S19" s="20">
        <v>0</v>
      </c>
      <c r="T19" s="20">
        <v>0</v>
      </c>
      <c r="U19" s="19">
        <v>1.80475513113486E-3</v>
      </c>
      <c r="V19" s="19">
        <v>1.80475513113486E-3</v>
      </c>
      <c r="W19" s="19">
        <v>0</v>
      </c>
      <c r="X19" s="21" t="s">
        <v>353</v>
      </c>
      <c r="Y19" s="23">
        <v>0</v>
      </c>
      <c r="Z19" s="23">
        <v>0</v>
      </c>
      <c r="AA19" s="24">
        <v>0</v>
      </c>
      <c r="AB19" s="25">
        <v>0</v>
      </c>
      <c r="AC19" s="22" t="s">
        <v>354</v>
      </c>
      <c r="AD19" s="37" t="s">
        <v>354</v>
      </c>
      <c r="AE19" s="37" t="s">
        <v>354</v>
      </c>
      <c r="AF19" s="36" t="str">
        <f t="shared" si="1"/>
        <v>Less preferable</v>
      </c>
      <c r="AG19" s="36" t="str">
        <f t="shared" si="2"/>
        <v>Less preferable</v>
      </c>
      <c r="AH19" s="35" t="str">
        <f t="shared" si="3"/>
        <v>No</v>
      </c>
      <c r="AI19" s="30" t="s">
        <v>354</v>
      </c>
      <c r="AJ19" s="30" t="s">
        <v>354</v>
      </c>
      <c r="AK19" s="30" t="s">
        <v>389</v>
      </c>
      <c r="AL19" s="30" t="s">
        <v>389</v>
      </c>
      <c r="AM19" s="30" t="s">
        <v>389</v>
      </c>
      <c r="AN19" s="30" t="s">
        <v>389</v>
      </c>
      <c r="AO19" s="38"/>
      <c r="AP19" s="11"/>
    </row>
    <row r="20" spans="1:42" x14ac:dyDescent="0.25">
      <c r="A20" s="15" t="s">
        <v>187</v>
      </c>
      <c r="B20" s="15" t="s">
        <v>327</v>
      </c>
      <c r="C20" s="15" t="s">
        <v>30</v>
      </c>
      <c r="D20" s="15">
        <v>0.47</v>
      </c>
      <c r="E20" s="15">
        <f>VLOOKUP(A20,Sheet1!$A$2:$G$148,7,FALSE)</f>
        <v>0.15</v>
      </c>
      <c r="F20" s="128">
        <f t="shared" si="0"/>
        <v>68.085106382978722</v>
      </c>
      <c r="G20" s="26">
        <v>100</v>
      </c>
      <c r="H20" s="26">
        <v>0</v>
      </c>
      <c r="I20" s="26">
        <v>0</v>
      </c>
      <c r="J20" s="26">
        <v>0</v>
      </c>
      <c r="K20" s="29">
        <v>0</v>
      </c>
      <c r="L20" s="29">
        <v>0</v>
      </c>
      <c r="M20" s="29">
        <v>0</v>
      </c>
      <c r="N20" s="27">
        <v>0</v>
      </c>
      <c r="O20" s="27">
        <v>0</v>
      </c>
      <c r="P20" s="27">
        <v>0</v>
      </c>
      <c r="Q20" s="27">
        <v>0</v>
      </c>
      <c r="R20" s="20">
        <v>0</v>
      </c>
      <c r="S20" s="20">
        <v>0</v>
      </c>
      <c r="T20" s="20">
        <v>0</v>
      </c>
      <c r="U20" s="19">
        <v>0</v>
      </c>
      <c r="V20" s="19">
        <v>0</v>
      </c>
      <c r="W20" s="19">
        <v>0</v>
      </c>
      <c r="X20" s="21" t="s">
        <v>354</v>
      </c>
      <c r="Y20" s="23">
        <v>0</v>
      </c>
      <c r="Z20" s="23">
        <v>0</v>
      </c>
      <c r="AA20" s="24">
        <v>0</v>
      </c>
      <c r="AB20" s="25">
        <v>0</v>
      </c>
      <c r="AC20" s="22" t="s">
        <v>354</v>
      </c>
      <c r="AD20" s="37" t="s">
        <v>354</v>
      </c>
      <c r="AE20" s="37" t="s">
        <v>354</v>
      </c>
      <c r="AF20" s="35" t="str">
        <f t="shared" si="1"/>
        <v>Most preferable</v>
      </c>
      <c r="AG20" s="35" t="str">
        <f t="shared" si="2"/>
        <v>Most preferable</v>
      </c>
      <c r="AH20" s="35" t="str">
        <f t="shared" si="3"/>
        <v>No</v>
      </c>
      <c r="AI20" s="30" t="s">
        <v>354</v>
      </c>
      <c r="AJ20" s="30" t="s">
        <v>354</v>
      </c>
      <c r="AK20" s="30" t="s">
        <v>389</v>
      </c>
      <c r="AL20" s="30" t="s">
        <v>389</v>
      </c>
      <c r="AM20" s="30" t="s">
        <v>389</v>
      </c>
      <c r="AN20" s="30" t="s">
        <v>389</v>
      </c>
      <c r="AO20" s="38"/>
      <c r="AP20" s="11"/>
    </row>
    <row r="21" spans="1:42" ht="30" x14ac:dyDescent="0.25">
      <c r="A21" s="15" t="s">
        <v>188</v>
      </c>
      <c r="B21" s="15" t="s">
        <v>327</v>
      </c>
      <c r="C21" s="15" t="s">
        <v>31</v>
      </c>
      <c r="D21" s="15">
        <v>4.5599999999999996</v>
      </c>
      <c r="E21" s="15">
        <f>VLOOKUP(A21,Sheet1!$A$2:$G$148,7,FALSE)</f>
        <v>2.29</v>
      </c>
      <c r="F21" s="128">
        <f t="shared" si="0"/>
        <v>49.780701754385959</v>
      </c>
      <c r="G21" s="26">
        <v>100</v>
      </c>
      <c r="H21" s="26">
        <v>0</v>
      </c>
      <c r="I21" s="26">
        <v>0</v>
      </c>
      <c r="J21" s="26">
        <v>0</v>
      </c>
      <c r="K21" s="29">
        <v>0</v>
      </c>
      <c r="L21" s="29">
        <v>0</v>
      </c>
      <c r="M21" s="29">
        <v>0</v>
      </c>
      <c r="N21" s="27">
        <v>0</v>
      </c>
      <c r="O21" s="27">
        <v>0</v>
      </c>
      <c r="P21" s="27">
        <v>0</v>
      </c>
      <c r="Q21" s="27">
        <v>0</v>
      </c>
      <c r="R21" s="20">
        <v>2.8173484267860398</v>
      </c>
      <c r="S21" s="20">
        <v>2.5513322789755302</v>
      </c>
      <c r="T21" s="20">
        <v>2.4364948885103099</v>
      </c>
      <c r="U21" s="19">
        <v>3.1621579591053699</v>
      </c>
      <c r="V21" s="19">
        <v>2.7718938537353801</v>
      </c>
      <c r="W21" s="19">
        <v>2.6094255798752699</v>
      </c>
      <c r="X21" s="21" t="s">
        <v>353</v>
      </c>
      <c r="Y21" s="23">
        <v>0</v>
      </c>
      <c r="Z21" s="23">
        <v>0</v>
      </c>
      <c r="AA21" s="24">
        <v>0</v>
      </c>
      <c r="AB21" s="25">
        <v>1</v>
      </c>
      <c r="AC21" s="22" t="s">
        <v>354</v>
      </c>
      <c r="AD21" s="37" t="s">
        <v>354</v>
      </c>
      <c r="AE21" s="37" t="s">
        <v>354</v>
      </c>
      <c r="AF21" s="36" t="str">
        <f t="shared" si="1"/>
        <v>Less preferable</v>
      </c>
      <c r="AG21" s="36" t="str">
        <f t="shared" si="2"/>
        <v>Less preferable</v>
      </c>
      <c r="AH21" s="35" t="str">
        <f t="shared" si="3"/>
        <v>No</v>
      </c>
      <c r="AI21" s="30" t="s">
        <v>354</v>
      </c>
      <c r="AJ21" s="30" t="s">
        <v>354</v>
      </c>
      <c r="AK21" s="30" t="s">
        <v>389</v>
      </c>
      <c r="AL21" s="30" t="s">
        <v>389</v>
      </c>
      <c r="AM21" s="30" t="s">
        <v>389</v>
      </c>
      <c r="AN21" s="30" t="s">
        <v>389</v>
      </c>
      <c r="AO21" s="38"/>
      <c r="AP21" s="11"/>
    </row>
    <row r="22" spans="1:42" x14ac:dyDescent="0.25">
      <c r="A22" s="15" t="s">
        <v>189</v>
      </c>
      <c r="B22" s="15" t="s">
        <v>327</v>
      </c>
      <c r="C22" s="15" t="s">
        <v>32</v>
      </c>
      <c r="D22" s="15">
        <v>4.8</v>
      </c>
      <c r="E22" s="15">
        <f>VLOOKUP(A22,Sheet1!$A$2:$G$148,7,FALSE)</f>
        <v>2.4</v>
      </c>
      <c r="F22" s="128">
        <f t="shared" si="0"/>
        <v>50</v>
      </c>
      <c r="G22" s="26">
        <v>100</v>
      </c>
      <c r="H22" s="26">
        <v>0</v>
      </c>
      <c r="I22" s="26">
        <v>0</v>
      </c>
      <c r="J22" s="26">
        <v>0</v>
      </c>
      <c r="K22" s="29">
        <v>0</v>
      </c>
      <c r="L22" s="29">
        <v>0</v>
      </c>
      <c r="M22" s="29">
        <v>0</v>
      </c>
      <c r="N22" s="27">
        <v>0</v>
      </c>
      <c r="O22" s="27">
        <v>0</v>
      </c>
      <c r="P22" s="27">
        <v>0</v>
      </c>
      <c r="Q22" s="27">
        <v>0</v>
      </c>
      <c r="R22" s="20">
        <v>2.2172304528109601</v>
      </c>
      <c r="S22" s="20">
        <v>0.94482540928164904</v>
      </c>
      <c r="T22" s="20">
        <v>0.57778779421572901</v>
      </c>
      <c r="U22" s="19">
        <v>4.1837330130426897</v>
      </c>
      <c r="V22" s="19">
        <v>1.84926590779839</v>
      </c>
      <c r="W22" s="19">
        <v>1.0699348425808299</v>
      </c>
      <c r="X22" s="21" t="s">
        <v>353</v>
      </c>
      <c r="Y22" s="23">
        <v>0</v>
      </c>
      <c r="Z22" s="23">
        <v>0</v>
      </c>
      <c r="AA22" s="24">
        <v>0</v>
      </c>
      <c r="AB22" s="25">
        <v>18</v>
      </c>
      <c r="AC22" s="22" t="s">
        <v>354</v>
      </c>
      <c r="AD22" s="37" t="s">
        <v>354</v>
      </c>
      <c r="AE22" s="37" t="s">
        <v>354</v>
      </c>
      <c r="AF22" s="36" t="str">
        <f t="shared" si="1"/>
        <v>Less preferable</v>
      </c>
      <c r="AG22" s="36" t="str">
        <f t="shared" si="2"/>
        <v>Less preferable</v>
      </c>
      <c r="AH22" s="35" t="str">
        <f t="shared" si="3"/>
        <v>No</v>
      </c>
      <c r="AI22" s="30" t="s">
        <v>354</v>
      </c>
      <c r="AJ22" s="30" t="s">
        <v>354</v>
      </c>
      <c r="AK22" s="30" t="s">
        <v>389</v>
      </c>
      <c r="AL22" s="30" t="s">
        <v>389</v>
      </c>
      <c r="AM22" s="30" t="s">
        <v>389</v>
      </c>
      <c r="AN22" s="30" t="s">
        <v>389</v>
      </c>
      <c r="AO22" s="38"/>
      <c r="AP22" s="11"/>
    </row>
    <row r="23" spans="1:42" ht="30" x14ac:dyDescent="0.25">
      <c r="A23" s="15" t="s">
        <v>190</v>
      </c>
      <c r="B23" s="15" t="s">
        <v>327</v>
      </c>
      <c r="C23" s="15" t="s">
        <v>33</v>
      </c>
      <c r="D23" s="15">
        <v>10.26</v>
      </c>
      <c r="E23" s="15">
        <f>VLOOKUP(A23,Sheet1!$A$2:$G$148,7,FALSE)</f>
        <v>5.54</v>
      </c>
      <c r="F23" s="128">
        <f t="shared" si="0"/>
        <v>46.003898635477583</v>
      </c>
      <c r="G23" s="26">
        <v>100</v>
      </c>
      <c r="H23" s="26">
        <v>0</v>
      </c>
      <c r="I23" s="26">
        <v>0</v>
      </c>
      <c r="J23" s="26">
        <v>0</v>
      </c>
      <c r="K23" s="29">
        <v>0</v>
      </c>
      <c r="L23" s="29">
        <v>0</v>
      </c>
      <c r="M23" s="29">
        <v>0</v>
      </c>
      <c r="N23" s="27">
        <v>0</v>
      </c>
      <c r="O23" s="27">
        <v>0</v>
      </c>
      <c r="P23" s="27">
        <v>0</v>
      </c>
      <c r="Q23" s="27">
        <v>0</v>
      </c>
      <c r="R23" s="20">
        <v>2.11783111402903</v>
      </c>
      <c r="S23" s="20">
        <v>0.80181016180507403</v>
      </c>
      <c r="T23" s="20">
        <v>0.60780062512716004</v>
      </c>
      <c r="U23" s="19">
        <v>4.0440548566446504</v>
      </c>
      <c r="V23" s="19">
        <v>1.9603713294926099</v>
      </c>
      <c r="W23" s="19">
        <v>1.03705685874162</v>
      </c>
      <c r="X23" s="21" t="s">
        <v>353</v>
      </c>
      <c r="Y23" s="23">
        <v>0</v>
      </c>
      <c r="Z23" s="23">
        <v>0</v>
      </c>
      <c r="AA23" s="24">
        <v>0</v>
      </c>
      <c r="AB23" s="25">
        <v>1</v>
      </c>
      <c r="AC23" s="22" t="s">
        <v>354</v>
      </c>
      <c r="AD23" s="37" t="s">
        <v>354</v>
      </c>
      <c r="AE23" s="37" t="s">
        <v>354</v>
      </c>
      <c r="AF23" s="36" t="str">
        <f t="shared" si="1"/>
        <v>Less preferable</v>
      </c>
      <c r="AG23" s="36" t="str">
        <f t="shared" si="2"/>
        <v>Less preferable</v>
      </c>
      <c r="AH23" s="35" t="str">
        <f t="shared" si="3"/>
        <v>No</v>
      </c>
      <c r="AI23" s="30" t="s">
        <v>354</v>
      </c>
      <c r="AJ23" s="30" t="s">
        <v>354</v>
      </c>
      <c r="AK23" s="30" t="s">
        <v>389</v>
      </c>
      <c r="AL23" s="30" t="s">
        <v>389</v>
      </c>
      <c r="AM23" s="30" t="s">
        <v>389</v>
      </c>
      <c r="AN23" s="30" t="s">
        <v>389</v>
      </c>
      <c r="AO23" s="38"/>
      <c r="AP23" s="11"/>
    </row>
    <row r="24" spans="1:42" ht="30" x14ac:dyDescent="0.25">
      <c r="A24" s="15" t="s">
        <v>191</v>
      </c>
      <c r="B24" s="15" t="s">
        <v>327</v>
      </c>
      <c r="C24" s="15" t="s">
        <v>34</v>
      </c>
      <c r="D24" s="15">
        <v>2.79</v>
      </c>
      <c r="E24" s="15">
        <f>VLOOKUP(A24,Sheet1!$A$2:$G$148,7,FALSE)</f>
        <v>1.39</v>
      </c>
      <c r="F24" s="128">
        <f t="shared" si="0"/>
        <v>50.17921146953406</v>
      </c>
      <c r="G24" s="26">
        <v>100</v>
      </c>
      <c r="H24" s="26">
        <v>0</v>
      </c>
      <c r="I24" s="26">
        <v>0</v>
      </c>
      <c r="J24" s="26">
        <v>0</v>
      </c>
      <c r="K24" s="29">
        <v>0</v>
      </c>
      <c r="L24" s="29">
        <v>0</v>
      </c>
      <c r="M24" s="29">
        <v>0</v>
      </c>
      <c r="N24" s="27">
        <v>0</v>
      </c>
      <c r="O24" s="27">
        <v>0</v>
      </c>
      <c r="P24" s="27">
        <v>0</v>
      </c>
      <c r="Q24" s="27">
        <v>0</v>
      </c>
      <c r="R24" s="20">
        <v>3.0475121586584302</v>
      </c>
      <c r="S24" s="20">
        <v>0.53573744095051001</v>
      </c>
      <c r="T24" s="20">
        <v>0.31510195792556001</v>
      </c>
      <c r="U24" s="19">
        <v>6.4422153718660597</v>
      </c>
      <c r="V24" s="19">
        <v>2.0219920276805299</v>
      </c>
      <c r="W24" s="19">
        <v>0.70824530531974295</v>
      </c>
      <c r="X24" s="21" t="s">
        <v>353</v>
      </c>
      <c r="Y24" s="23">
        <v>0</v>
      </c>
      <c r="Z24" s="23">
        <v>0</v>
      </c>
      <c r="AA24" s="24">
        <v>0</v>
      </c>
      <c r="AB24" s="25">
        <v>1</v>
      </c>
      <c r="AC24" s="22" t="s">
        <v>354</v>
      </c>
      <c r="AD24" s="37" t="s">
        <v>354</v>
      </c>
      <c r="AE24" s="37" t="s">
        <v>354</v>
      </c>
      <c r="AF24" s="36" t="str">
        <f t="shared" si="1"/>
        <v>Less preferable</v>
      </c>
      <c r="AG24" s="36" t="str">
        <f t="shared" si="2"/>
        <v>Less preferable</v>
      </c>
      <c r="AH24" s="35" t="str">
        <f t="shared" si="3"/>
        <v>No</v>
      </c>
      <c r="AI24" s="30" t="s">
        <v>354</v>
      </c>
      <c r="AJ24" s="30" t="s">
        <v>354</v>
      </c>
      <c r="AK24" s="30" t="s">
        <v>389</v>
      </c>
      <c r="AL24" s="30" t="s">
        <v>389</v>
      </c>
      <c r="AM24" s="30" t="s">
        <v>389</v>
      </c>
      <c r="AN24" s="30" t="s">
        <v>389</v>
      </c>
      <c r="AO24" s="38"/>
      <c r="AP24" s="11"/>
    </row>
    <row r="25" spans="1:42" ht="30" x14ac:dyDescent="0.25">
      <c r="A25" s="15" t="s">
        <v>192</v>
      </c>
      <c r="B25" s="15" t="s">
        <v>328</v>
      </c>
      <c r="C25" s="15" t="s">
        <v>35</v>
      </c>
      <c r="D25" s="15">
        <v>0.48</v>
      </c>
      <c r="E25" s="15">
        <f>VLOOKUP(A25,Sheet1!$A$2:$G$148,7,FALSE)</f>
        <v>0.4</v>
      </c>
      <c r="F25" s="128">
        <f t="shared" si="0"/>
        <v>16.666666666666664</v>
      </c>
      <c r="G25" s="26">
        <v>100</v>
      </c>
      <c r="H25" s="26">
        <v>0</v>
      </c>
      <c r="I25" s="26">
        <v>0</v>
      </c>
      <c r="J25" s="26">
        <v>0</v>
      </c>
      <c r="K25" s="29">
        <v>0</v>
      </c>
      <c r="L25" s="29">
        <v>0</v>
      </c>
      <c r="M25" s="29">
        <v>0</v>
      </c>
      <c r="N25" s="27">
        <v>0</v>
      </c>
      <c r="O25" s="27">
        <v>0</v>
      </c>
      <c r="P25" s="27">
        <v>0</v>
      </c>
      <c r="Q25" s="27">
        <v>0</v>
      </c>
      <c r="R25" s="20">
        <v>0</v>
      </c>
      <c r="S25" s="20">
        <v>0</v>
      </c>
      <c r="T25" s="20">
        <v>0</v>
      </c>
      <c r="U25" s="19">
        <v>6.77836324798331</v>
      </c>
      <c r="V25" s="19">
        <v>0</v>
      </c>
      <c r="W25" s="19">
        <v>0</v>
      </c>
      <c r="X25" s="21" t="s">
        <v>354</v>
      </c>
      <c r="Y25" s="23">
        <v>0</v>
      </c>
      <c r="Z25" s="23">
        <v>0</v>
      </c>
      <c r="AA25" s="24">
        <v>0</v>
      </c>
      <c r="AB25" s="25">
        <v>3</v>
      </c>
      <c r="AC25" s="22" t="s">
        <v>354</v>
      </c>
      <c r="AD25" s="37" t="s">
        <v>354</v>
      </c>
      <c r="AE25" s="37" t="s">
        <v>354</v>
      </c>
      <c r="AF25" s="35" t="str">
        <f t="shared" si="1"/>
        <v>Most preferable</v>
      </c>
      <c r="AG25" s="35" t="str">
        <f t="shared" si="2"/>
        <v>Most preferable</v>
      </c>
      <c r="AH25" s="35" t="str">
        <f t="shared" si="3"/>
        <v>No</v>
      </c>
      <c r="AI25" s="30" t="s">
        <v>354</v>
      </c>
      <c r="AJ25" s="30" t="s">
        <v>354</v>
      </c>
      <c r="AK25" s="30" t="s">
        <v>389</v>
      </c>
      <c r="AL25" s="30" t="s">
        <v>389</v>
      </c>
      <c r="AM25" s="30" t="s">
        <v>389</v>
      </c>
      <c r="AN25" s="30" t="s">
        <v>389</v>
      </c>
      <c r="AO25" s="38"/>
      <c r="AP25" s="11"/>
    </row>
    <row r="26" spans="1:42" ht="30" x14ac:dyDescent="0.25">
      <c r="A26" s="15" t="s">
        <v>193</v>
      </c>
      <c r="B26" s="15" t="s">
        <v>328</v>
      </c>
      <c r="C26" s="15" t="s">
        <v>36</v>
      </c>
      <c r="D26" s="15">
        <v>0.71</v>
      </c>
      <c r="E26" s="15">
        <f>VLOOKUP(A26,Sheet1!$A$2:$G$148,7,FALSE)</f>
        <v>0.5</v>
      </c>
      <c r="F26" s="128">
        <f t="shared" si="0"/>
        <v>29.577464788732389</v>
      </c>
      <c r="G26" s="26">
        <v>100</v>
      </c>
      <c r="H26" s="26">
        <v>0</v>
      </c>
      <c r="I26" s="26">
        <v>0</v>
      </c>
      <c r="J26" s="26">
        <v>0</v>
      </c>
      <c r="K26" s="29">
        <v>0</v>
      </c>
      <c r="L26" s="29">
        <v>0</v>
      </c>
      <c r="M26" s="29">
        <v>0</v>
      </c>
      <c r="N26" s="27">
        <v>0</v>
      </c>
      <c r="O26" s="27">
        <v>0</v>
      </c>
      <c r="P26" s="27">
        <v>0</v>
      </c>
      <c r="Q26" s="27">
        <v>0</v>
      </c>
      <c r="R26" s="20">
        <v>5.3479013161619997E-3</v>
      </c>
      <c r="S26" s="20">
        <v>0</v>
      </c>
      <c r="T26" s="20">
        <v>0</v>
      </c>
      <c r="U26" s="19">
        <v>1.90219816604565</v>
      </c>
      <c r="V26" s="19">
        <v>5.3478784128524297E-3</v>
      </c>
      <c r="W26" s="19">
        <v>1.8090000306432499E-3</v>
      </c>
      <c r="X26" s="21" t="s">
        <v>354</v>
      </c>
      <c r="Y26" s="23">
        <v>0</v>
      </c>
      <c r="Z26" s="23">
        <v>0</v>
      </c>
      <c r="AA26" s="24">
        <v>0</v>
      </c>
      <c r="AB26" s="25">
        <v>0</v>
      </c>
      <c r="AC26" s="22" t="s">
        <v>354</v>
      </c>
      <c r="AD26" s="37" t="s">
        <v>354</v>
      </c>
      <c r="AE26" s="37" t="s">
        <v>354</v>
      </c>
      <c r="AF26" s="36" t="str">
        <f t="shared" si="1"/>
        <v>Less preferable</v>
      </c>
      <c r="AG26" s="36" t="str">
        <f t="shared" si="2"/>
        <v>Less preferable</v>
      </c>
      <c r="AH26" s="35" t="str">
        <f t="shared" si="3"/>
        <v>No</v>
      </c>
      <c r="AI26" s="30" t="s">
        <v>354</v>
      </c>
      <c r="AJ26" s="30" t="s">
        <v>354</v>
      </c>
      <c r="AK26" s="30" t="s">
        <v>389</v>
      </c>
      <c r="AL26" s="30" t="s">
        <v>389</v>
      </c>
      <c r="AM26" s="30" t="s">
        <v>389</v>
      </c>
      <c r="AN26" s="30" t="s">
        <v>389</v>
      </c>
      <c r="AO26" s="38"/>
      <c r="AP26" s="11"/>
    </row>
    <row r="27" spans="1:42" ht="30" x14ac:dyDescent="0.25">
      <c r="A27" s="15" t="s">
        <v>194</v>
      </c>
      <c r="B27" s="15" t="s">
        <v>328</v>
      </c>
      <c r="C27" s="15" t="s">
        <v>37</v>
      </c>
      <c r="D27" s="15">
        <v>1.0900000000000001</v>
      </c>
      <c r="E27" s="15">
        <f>VLOOKUP(A27,Sheet1!$A$2:$G$148,7,FALSE)</f>
        <v>0.75</v>
      </c>
      <c r="F27" s="128">
        <f t="shared" si="0"/>
        <v>31.192660550458719</v>
      </c>
      <c r="G27" s="26">
        <v>100</v>
      </c>
      <c r="H27" s="26">
        <v>0</v>
      </c>
      <c r="I27" s="26">
        <v>0</v>
      </c>
      <c r="J27" s="26">
        <v>0</v>
      </c>
      <c r="K27" s="29">
        <v>0</v>
      </c>
      <c r="L27" s="29">
        <v>0</v>
      </c>
      <c r="M27" s="29">
        <v>0</v>
      </c>
      <c r="N27" s="27">
        <v>0</v>
      </c>
      <c r="O27" s="27">
        <v>0</v>
      </c>
      <c r="P27" s="27">
        <v>0</v>
      </c>
      <c r="Q27" s="27">
        <v>0</v>
      </c>
      <c r="R27" s="20">
        <v>6.5812033741984504</v>
      </c>
      <c r="S27" s="20">
        <v>2.4163344446547099</v>
      </c>
      <c r="T27" s="20">
        <v>2.1233178623895599</v>
      </c>
      <c r="U27" s="19">
        <v>11.519705490877801</v>
      </c>
      <c r="V27" s="19">
        <v>4.3340814215844397</v>
      </c>
      <c r="W27" s="19">
        <v>2.66886780043014</v>
      </c>
      <c r="X27" s="21" t="s">
        <v>354</v>
      </c>
      <c r="Y27" s="23">
        <v>0</v>
      </c>
      <c r="Z27" s="23">
        <v>0</v>
      </c>
      <c r="AA27" s="24">
        <v>0</v>
      </c>
      <c r="AB27" s="25">
        <v>0</v>
      </c>
      <c r="AC27" s="22" t="s">
        <v>354</v>
      </c>
      <c r="AD27" s="37" t="s">
        <v>354</v>
      </c>
      <c r="AE27" s="37" t="s">
        <v>354</v>
      </c>
      <c r="AF27" s="36" t="str">
        <f t="shared" si="1"/>
        <v>Less preferable</v>
      </c>
      <c r="AG27" s="36" t="str">
        <f t="shared" si="2"/>
        <v>Less preferable</v>
      </c>
      <c r="AH27" s="35" t="str">
        <f t="shared" si="3"/>
        <v>No</v>
      </c>
      <c r="AI27" s="30" t="s">
        <v>354</v>
      </c>
      <c r="AJ27" s="30" t="s">
        <v>354</v>
      </c>
      <c r="AK27" s="30" t="s">
        <v>389</v>
      </c>
      <c r="AL27" s="30" t="s">
        <v>389</v>
      </c>
      <c r="AM27" s="30" t="s">
        <v>389</v>
      </c>
      <c r="AN27" s="30" t="s">
        <v>389</v>
      </c>
      <c r="AO27" s="38"/>
      <c r="AP27" s="11"/>
    </row>
    <row r="28" spans="1:42" ht="30" x14ac:dyDescent="0.25">
      <c r="A28" s="15" t="s">
        <v>195</v>
      </c>
      <c r="B28" s="15" t="s">
        <v>329</v>
      </c>
      <c r="C28" s="15" t="s">
        <v>38</v>
      </c>
      <c r="D28" s="15">
        <v>6.15</v>
      </c>
      <c r="E28" s="15">
        <f>VLOOKUP(A28,Sheet1!$A$2:$G$148,7,FALSE)</f>
        <v>5</v>
      </c>
      <c r="F28" s="128">
        <f t="shared" si="0"/>
        <v>18.699186991869922</v>
      </c>
      <c r="G28" s="26">
        <v>95.699238427347595</v>
      </c>
      <c r="H28" s="26">
        <v>0.99812626589588049</v>
      </c>
      <c r="I28" s="26">
        <v>3.3026353067565299</v>
      </c>
      <c r="J28" s="26">
        <v>0</v>
      </c>
      <c r="K28" s="29">
        <v>2.2799219277242</v>
      </c>
      <c r="L28" s="29">
        <v>2.6603776714323399</v>
      </c>
      <c r="M28" s="29">
        <v>4.5867971569586503</v>
      </c>
      <c r="N28" s="27">
        <v>0</v>
      </c>
      <c r="O28" s="27">
        <v>0</v>
      </c>
      <c r="P28" s="27">
        <v>0</v>
      </c>
      <c r="Q28" s="27">
        <v>0</v>
      </c>
      <c r="R28" s="20">
        <v>1.01585672248912</v>
      </c>
      <c r="S28" s="20">
        <v>0.556547532802525</v>
      </c>
      <c r="T28" s="20">
        <v>0.40363657363303601</v>
      </c>
      <c r="U28" s="19">
        <v>2.18065523047941</v>
      </c>
      <c r="V28" s="19">
        <v>0.86351456969056595</v>
      </c>
      <c r="W28" s="19">
        <v>0.62074164375922702</v>
      </c>
      <c r="X28" s="21" t="s">
        <v>353</v>
      </c>
      <c r="Y28" s="23">
        <v>0</v>
      </c>
      <c r="Z28" s="23">
        <v>0</v>
      </c>
      <c r="AA28" s="24">
        <v>0</v>
      </c>
      <c r="AB28" s="25">
        <v>4</v>
      </c>
      <c r="AC28" s="22" t="s">
        <v>354</v>
      </c>
      <c r="AD28" s="37" t="s">
        <v>354</v>
      </c>
      <c r="AE28" s="37" t="s">
        <v>354</v>
      </c>
      <c r="AF28" s="36" t="str">
        <f t="shared" si="1"/>
        <v>Less preferable</v>
      </c>
      <c r="AG28" s="36" t="str">
        <f t="shared" si="2"/>
        <v>Less preferable</v>
      </c>
      <c r="AH28" s="35" t="str">
        <f t="shared" si="3"/>
        <v>No</v>
      </c>
      <c r="AI28" s="30" t="s">
        <v>354</v>
      </c>
      <c r="AJ28" s="30" t="s">
        <v>354</v>
      </c>
      <c r="AK28" s="30" t="s">
        <v>389</v>
      </c>
      <c r="AL28" s="30" t="s">
        <v>389</v>
      </c>
      <c r="AM28" s="30" t="s">
        <v>354</v>
      </c>
      <c r="AN28" s="30" t="s">
        <v>353</v>
      </c>
      <c r="AO28" s="38"/>
      <c r="AP28" s="11"/>
    </row>
    <row r="29" spans="1:42" ht="30" x14ac:dyDescent="0.25">
      <c r="A29" s="15" t="s">
        <v>196</v>
      </c>
      <c r="B29" s="15" t="s">
        <v>329</v>
      </c>
      <c r="C29" s="15" t="s">
        <v>39</v>
      </c>
      <c r="D29" s="15">
        <v>1.1499999999999999</v>
      </c>
      <c r="E29" s="15">
        <f>VLOOKUP(A29,Sheet1!$A$2:$G$148,7,FALSE)</f>
        <v>0.75</v>
      </c>
      <c r="F29" s="128">
        <f t="shared" si="0"/>
        <v>34.782608695652172</v>
      </c>
      <c r="G29" s="26">
        <v>100</v>
      </c>
      <c r="H29" s="26">
        <v>0</v>
      </c>
      <c r="I29" s="26">
        <v>0</v>
      </c>
      <c r="J29" s="26">
        <v>0</v>
      </c>
      <c r="K29" s="29">
        <v>0</v>
      </c>
      <c r="L29" s="29">
        <v>0</v>
      </c>
      <c r="M29" s="29">
        <v>0</v>
      </c>
      <c r="N29" s="27">
        <v>0</v>
      </c>
      <c r="O29" s="27">
        <v>0</v>
      </c>
      <c r="P29" s="27">
        <v>0</v>
      </c>
      <c r="Q29" s="27">
        <v>0</v>
      </c>
      <c r="R29" s="20">
        <v>7.4611493416311596</v>
      </c>
      <c r="S29" s="20">
        <v>2.3581705739147698</v>
      </c>
      <c r="T29" s="20">
        <v>0</v>
      </c>
      <c r="U29" s="19">
        <v>24.947341967540599</v>
      </c>
      <c r="V29" s="19">
        <v>6.3832619542270699</v>
      </c>
      <c r="W29" s="19">
        <v>2.5980414992304701</v>
      </c>
      <c r="X29" s="21" t="s">
        <v>354</v>
      </c>
      <c r="Y29" s="23">
        <v>0</v>
      </c>
      <c r="Z29" s="23">
        <v>0</v>
      </c>
      <c r="AA29" s="24">
        <v>0</v>
      </c>
      <c r="AB29" s="25">
        <v>5</v>
      </c>
      <c r="AC29" s="22" t="s">
        <v>354</v>
      </c>
      <c r="AD29" s="37" t="s">
        <v>354</v>
      </c>
      <c r="AE29" s="37" t="s">
        <v>354</v>
      </c>
      <c r="AF29" s="36" t="str">
        <f t="shared" si="1"/>
        <v>Less preferable</v>
      </c>
      <c r="AG29" s="36" t="str">
        <f t="shared" si="2"/>
        <v>Less preferable</v>
      </c>
      <c r="AH29" s="35" t="str">
        <f t="shared" si="3"/>
        <v>No</v>
      </c>
      <c r="AI29" s="30" t="s">
        <v>354</v>
      </c>
      <c r="AJ29" s="30" t="s">
        <v>354</v>
      </c>
      <c r="AK29" s="30" t="s">
        <v>389</v>
      </c>
      <c r="AL29" s="30" t="s">
        <v>389</v>
      </c>
      <c r="AM29" s="30" t="s">
        <v>389</v>
      </c>
      <c r="AN29" s="30" t="s">
        <v>389</v>
      </c>
      <c r="AO29" s="38"/>
      <c r="AP29" s="11"/>
    </row>
    <row r="30" spans="1:42" ht="90" x14ac:dyDescent="0.25">
      <c r="A30" s="15" t="s">
        <v>197</v>
      </c>
      <c r="B30" s="15" t="s">
        <v>329</v>
      </c>
      <c r="C30" s="15" t="s">
        <v>40</v>
      </c>
      <c r="D30" s="15">
        <v>9.36</v>
      </c>
      <c r="E30" s="15">
        <f>VLOOKUP(A30,Sheet1!$A$2:$G$148,7,FALSE)</f>
        <v>3.4</v>
      </c>
      <c r="F30" s="128">
        <f t="shared" si="0"/>
        <v>63.675213675213669</v>
      </c>
      <c r="G30" s="26">
        <v>91.849620995249097</v>
      </c>
      <c r="H30" s="26">
        <v>2.4475649237912194</v>
      </c>
      <c r="I30" s="26">
        <v>5.7028140809596799</v>
      </c>
      <c r="J30" s="26">
        <v>0</v>
      </c>
      <c r="K30" s="29">
        <v>1.0437220900020301</v>
      </c>
      <c r="L30" s="29">
        <v>1.0701056289477899</v>
      </c>
      <c r="M30" s="29">
        <v>23.9241170347611</v>
      </c>
      <c r="N30" s="27">
        <v>0</v>
      </c>
      <c r="O30" s="27">
        <v>0</v>
      </c>
      <c r="P30" s="27">
        <v>11.564016019767299</v>
      </c>
      <c r="Q30" s="27">
        <v>14.7877666080213</v>
      </c>
      <c r="R30" s="20">
        <v>6.18424093761696</v>
      </c>
      <c r="S30" s="20">
        <v>2.9507429822601301</v>
      </c>
      <c r="T30" s="20">
        <v>1.3960638945349899</v>
      </c>
      <c r="U30" s="19">
        <v>9.21234847848506</v>
      </c>
      <c r="V30" s="19">
        <v>5.5675900708262001</v>
      </c>
      <c r="W30" s="19">
        <v>3.6361438028982902</v>
      </c>
      <c r="X30" s="21" t="s">
        <v>353</v>
      </c>
      <c r="Y30" s="23">
        <v>0</v>
      </c>
      <c r="Z30" s="23">
        <v>8.1626474743190097E-2</v>
      </c>
      <c r="AA30" s="24">
        <v>0</v>
      </c>
      <c r="AB30" s="25">
        <v>2</v>
      </c>
      <c r="AC30" s="22" t="s">
        <v>354</v>
      </c>
      <c r="AD30" s="37" t="s">
        <v>353</v>
      </c>
      <c r="AE30" s="37" t="s">
        <v>353</v>
      </c>
      <c r="AF30" s="34" t="str">
        <f t="shared" si="1"/>
        <v>Least preferable</v>
      </c>
      <c r="AG30" s="36" t="str">
        <f t="shared" si="2"/>
        <v>Less preferable</v>
      </c>
      <c r="AH30" s="35" t="str">
        <f t="shared" si="3"/>
        <v>No</v>
      </c>
      <c r="AI30" s="30" t="s">
        <v>389</v>
      </c>
      <c r="AJ30" s="30" t="s">
        <v>389</v>
      </c>
      <c r="AK30" s="30" t="s">
        <v>353</v>
      </c>
      <c r="AL30" s="38" t="s">
        <v>400</v>
      </c>
      <c r="AM30" s="30" t="s">
        <v>354</v>
      </c>
      <c r="AN30" s="30" t="s">
        <v>353</v>
      </c>
      <c r="AO30" s="38" t="s">
        <v>353</v>
      </c>
      <c r="AP30" s="11" t="s">
        <v>722</v>
      </c>
    </row>
    <row r="31" spans="1:42" ht="14.65" customHeight="1" x14ac:dyDescent="0.25">
      <c r="A31" s="15" t="s">
        <v>198</v>
      </c>
      <c r="B31" s="15" t="s">
        <v>329</v>
      </c>
      <c r="C31" s="15" t="s">
        <v>41</v>
      </c>
      <c r="D31" s="15">
        <v>2.81</v>
      </c>
      <c r="E31" s="15">
        <f>VLOOKUP(A31,Sheet1!$A$2:$G$148,7,FALSE)</f>
        <v>2</v>
      </c>
      <c r="F31" s="128">
        <f t="shared" si="0"/>
        <v>28.825622775800706</v>
      </c>
      <c r="G31" s="26">
        <v>100</v>
      </c>
      <c r="H31" s="26">
        <v>0</v>
      </c>
      <c r="I31" s="26">
        <v>0</v>
      </c>
      <c r="J31" s="26">
        <v>0</v>
      </c>
      <c r="K31" s="29">
        <v>0</v>
      </c>
      <c r="L31" s="29">
        <v>0</v>
      </c>
      <c r="M31" s="29">
        <v>0</v>
      </c>
      <c r="N31" s="27">
        <v>0</v>
      </c>
      <c r="O31" s="27">
        <v>0</v>
      </c>
      <c r="P31" s="27">
        <v>0</v>
      </c>
      <c r="Q31" s="27">
        <v>0</v>
      </c>
      <c r="R31" s="20">
        <v>44.1126788115049</v>
      </c>
      <c r="S31" s="20">
        <v>22.292786959633698</v>
      </c>
      <c r="T31" s="20">
        <v>12.6939234835591</v>
      </c>
      <c r="U31" s="19">
        <v>67.525685913623605</v>
      </c>
      <c r="V31" s="19">
        <v>42.547376268915301</v>
      </c>
      <c r="W31" s="19">
        <v>26.957472225722899</v>
      </c>
      <c r="X31" s="21" t="s">
        <v>353</v>
      </c>
      <c r="Y31" s="23">
        <v>0</v>
      </c>
      <c r="Z31" s="23">
        <v>0</v>
      </c>
      <c r="AA31" s="24">
        <v>0</v>
      </c>
      <c r="AB31" s="25">
        <v>3</v>
      </c>
      <c r="AC31" s="22" t="s">
        <v>354</v>
      </c>
      <c r="AD31" s="37" t="s">
        <v>354</v>
      </c>
      <c r="AE31" s="37" t="s">
        <v>354</v>
      </c>
      <c r="AF31" s="34" t="str">
        <f t="shared" si="1"/>
        <v>Least preferable</v>
      </c>
      <c r="AG31" s="34" t="str">
        <f t="shared" si="2"/>
        <v>Least preferable</v>
      </c>
      <c r="AH31" s="34" t="str">
        <f t="shared" si="3"/>
        <v>Yes</v>
      </c>
      <c r="AI31" s="30" t="s">
        <v>389</v>
      </c>
      <c r="AJ31" s="30" t="s">
        <v>389</v>
      </c>
      <c r="AK31" s="30" t="s">
        <v>389</v>
      </c>
      <c r="AL31" s="30" t="s">
        <v>389</v>
      </c>
      <c r="AM31" s="30" t="s">
        <v>389</v>
      </c>
      <c r="AN31" s="30" t="s">
        <v>389</v>
      </c>
      <c r="AO31" s="30" t="s">
        <v>353</v>
      </c>
      <c r="AP31" s="11" t="s">
        <v>353</v>
      </c>
    </row>
    <row r="32" spans="1:42" x14ac:dyDescent="0.25">
      <c r="A32" s="15" t="s">
        <v>199</v>
      </c>
      <c r="B32" s="15" t="s">
        <v>329</v>
      </c>
      <c r="C32" s="15" t="s">
        <v>42</v>
      </c>
      <c r="D32" s="15">
        <v>0.03</v>
      </c>
      <c r="E32" s="15">
        <f>VLOOKUP(A32,Sheet1!$A$2:$G$148,7,FALSE)</f>
        <v>0.03</v>
      </c>
      <c r="F32" s="128">
        <f t="shared" si="0"/>
        <v>0</v>
      </c>
      <c r="G32" s="26">
        <v>100</v>
      </c>
      <c r="H32" s="26">
        <v>0</v>
      </c>
      <c r="I32" s="26">
        <v>0</v>
      </c>
      <c r="J32" s="26">
        <v>0</v>
      </c>
      <c r="K32" s="29">
        <v>0</v>
      </c>
      <c r="L32" s="29">
        <v>0</v>
      </c>
      <c r="M32" s="29">
        <v>0</v>
      </c>
      <c r="N32" s="27">
        <v>0</v>
      </c>
      <c r="O32" s="27">
        <v>0</v>
      </c>
      <c r="P32" s="27">
        <v>0</v>
      </c>
      <c r="Q32" s="27">
        <v>0</v>
      </c>
      <c r="R32" s="20">
        <v>73.585663488319298</v>
      </c>
      <c r="S32" s="20">
        <v>72.044363442332497</v>
      </c>
      <c r="T32" s="20">
        <v>65.285100278092102</v>
      </c>
      <c r="U32" s="19">
        <v>79.128830042446907</v>
      </c>
      <c r="V32" s="19">
        <v>73.585662708711496</v>
      </c>
      <c r="W32" s="19">
        <v>72.044362719864694</v>
      </c>
      <c r="X32" s="21" t="s">
        <v>354</v>
      </c>
      <c r="Y32" s="23">
        <v>0</v>
      </c>
      <c r="Z32" s="23">
        <v>0</v>
      </c>
      <c r="AA32" s="24">
        <v>0</v>
      </c>
      <c r="AB32" s="25">
        <v>7</v>
      </c>
      <c r="AC32" s="22" t="s">
        <v>354</v>
      </c>
      <c r="AD32" s="37" t="s">
        <v>354</v>
      </c>
      <c r="AE32" s="37" t="s">
        <v>354</v>
      </c>
      <c r="AF32" s="34" t="str">
        <f t="shared" si="1"/>
        <v>Least preferable</v>
      </c>
      <c r="AG32" s="34" t="str">
        <f t="shared" si="2"/>
        <v>Least preferable</v>
      </c>
      <c r="AH32" s="34" t="str">
        <f t="shared" si="3"/>
        <v>Yes</v>
      </c>
      <c r="AI32" s="30" t="s">
        <v>389</v>
      </c>
      <c r="AJ32" s="30" t="s">
        <v>389</v>
      </c>
      <c r="AK32" s="30" t="s">
        <v>389</v>
      </c>
      <c r="AL32" s="30" t="s">
        <v>389</v>
      </c>
      <c r="AM32" s="30" t="s">
        <v>389</v>
      </c>
      <c r="AN32" s="30" t="s">
        <v>389</v>
      </c>
      <c r="AO32" s="30" t="s">
        <v>354</v>
      </c>
      <c r="AP32" s="129" t="s">
        <v>353</v>
      </c>
    </row>
    <row r="33" spans="1:42" ht="30" x14ac:dyDescent="0.25">
      <c r="A33" s="15" t="s">
        <v>200</v>
      </c>
      <c r="B33" s="15" t="s">
        <v>329</v>
      </c>
      <c r="C33" s="15" t="s">
        <v>43</v>
      </c>
      <c r="D33" s="15">
        <v>9.33</v>
      </c>
      <c r="E33" s="15">
        <f>VLOOKUP(A33,Sheet1!$A$2:$G$148,7,FALSE)</f>
        <v>0</v>
      </c>
      <c r="F33" s="128">
        <f t="shared" si="0"/>
        <v>20</v>
      </c>
      <c r="G33" s="26">
        <v>99.575145384495059</v>
      </c>
      <c r="H33" s="26">
        <v>0.23601935762434498</v>
      </c>
      <c r="I33" s="26">
        <v>0.18883525788059</v>
      </c>
      <c r="J33" s="26">
        <v>0</v>
      </c>
      <c r="K33" s="29">
        <v>7.5771407253271E-2</v>
      </c>
      <c r="L33" s="29">
        <v>0.111036659411545</v>
      </c>
      <c r="M33" s="29">
        <v>0.67855243897631901</v>
      </c>
      <c r="N33" s="27">
        <v>0</v>
      </c>
      <c r="O33" s="27">
        <v>0</v>
      </c>
      <c r="P33" s="27">
        <v>0</v>
      </c>
      <c r="Q33" s="27">
        <v>0</v>
      </c>
      <c r="R33" s="20">
        <v>3.9955188209777299</v>
      </c>
      <c r="S33" s="20">
        <v>2.49242781733341</v>
      </c>
      <c r="T33" s="20">
        <v>1.8003367028002599</v>
      </c>
      <c r="U33" s="19">
        <v>5.2179354206419903</v>
      </c>
      <c r="V33" s="19">
        <v>3.8094268725844</v>
      </c>
      <c r="W33" s="19">
        <v>2.7048718866248098</v>
      </c>
      <c r="X33" s="21" t="s">
        <v>353</v>
      </c>
      <c r="Y33" s="23">
        <v>0</v>
      </c>
      <c r="Z33" s="23">
        <v>0</v>
      </c>
      <c r="AA33" s="24">
        <v>0</v>
      </c>
      <c r="AB33" s="25">
        <v>0</v>
      </c>
      <c r="AC33" s="22" t="s">
        <v>354</v>
      </c>
      <c r="AD33" s="37" t="s">
        <v>354</v>
      </c>
      <c r="AE33" s="37" t="s">
        <v>354</v>
      </c>
      <c r="AF33" s="36" t="str">
        <f t="shared" si="1"/>
        <v>Less preferable</v>
      </c>
      <c r="AG33" s="36" t="str">
        <f t="shared" si="2"/>
        <v>Less preferable</v>
      </c>
      <c r="AH33" s="35" t="str">
        <f t="shared" si="3"/>
        <v>No</v>
      </c>
      <c r="AI33" s="30" t="s">
        <v>354</v>
      </c>
      <c r="AJ33" s="30" t="s">
        <v>354</v>
      </c>
      <c r="AK33" s="30" t="s">
        <v>389</v>
      </c>
      <c r="AL33" s="30" t="s">
        <v>389</v>
      </c>
      <c r="AM33" s="30" t="s">
        <v>354</v>
      </c>
      <c r="AN33" s="30" t="s">
        <v>353</v>
      </c>
      <c r="AO33" s="30"/>
      <c r="AP33" s="11"/>
    </row>
    <row r="34" spans="1:42" x14ac:dyDescent="0.25">
      <c r="A34" s="15" t="s">
        <v>201</v>
      </c>
      <c r="B34" s="15" t="s">
        <v>329</v>
      </c>
      <c r="C34" s="15" t="s">
        <v>44</v>
      </c>
      <c r="D34" s="15">
        <v>1.58</v>
      </c>
      <c r="E34" s="15">
        <f>VLOOKUP(A34,Sheet1!$A$2:$G$148,7,FALSE)</f>
        <v>0</v>
      </c>
      <c r="F34" s="128">
        <f t="shared" si="0"/>
        <v>20</v>
      </c>
      <c r="G34" s="26">
        <v>100</v>
      </c>
      <c r="H34" s="26">
        <v>0</v>
      </c>
      <c r="I34" s="26">
        <v>0</v>
      </c>
      <c r="J34" s="26">
        <v>0</v>
      </c>
      <c r="K34" s="29">
        <v>0</v>
      </c>
      <c r="L34" s="29">
        <v>0</v>
      </c>
      <c r="M34" s="29">
        <v>0</v>
      </c>
      <c r="N34" s="27">
        <v>0</v>
      </c>
      <c r="O34" s="27">
        <v>0</v>
      </c>
      <c r="P34" s="27">
        <v>0</v>
      </c>
      <c r="Q34" s="27">
        <v>0</v>
      </c>
      <c r="R34" s="20">
        <v>0</v>
      </c>
      <c r="S34" s="20">
        <v>0</v>
      </c>
      <c r="T34" s="20">
        <v>0</v>
      </c>
      <c r="U34" s="19">
        <v>0</v>
      </c>
      <c r="V34" s="19">
        <v>0</v>
      </c>
      <c r="W34" s="19">
        <v>0</v>
      </c>
      <c r="X34" s="21" t="s">
        <v>354</v>
      </c>
      <c r="Y34" s="23">
        <v>0</v>
      </c>
      <c r="Z34" s="23">
        <v>0</v>
      </c>
      <c r="AA34" s="24">
        <v>0</v>
      </c>
      <c r="AB34" s="25">
        <v>0</v>
      </c>
      <c r="AC34" s="22" t="s">
        <v>354</v>
      </c>
      <c r="AD34" s="37" t="s">
        <v>354</v>
      </c>
      <c r="AE34" s="37" t="s">
        <v>354</v>
      </c>
      <c r="AF34" s="35" t="str">
        <f t="shared" si="1"/>
        <v>Most preferable</v>
      </c>
      <c r="AG34" s="35" t="str">
        <f t="shared" si="2"/>
        <v>Most preferable</v>
      </c>
      <c r="AH34" s="35" t="str">
        <f t="shared" si="3"/>
        <v>No</v>
      </c>
      <c r="AI34" s="30" t="s">
        <v>354</v>
      </c>
      <c r="AJ34" s="30" t="s">
        <v>354</v>
      </c>
      <c r="AK34" s="30" t="s">
        <v>389</v>
      </c>
      <c r="AL34" s="30" t="s">
        <v>389</v>
      </c>
      <c r="AM34" s="30" t="s">
        <v>389</v>
      </c>
      <c r="AN34" s="30" t="s">
        <v>389</v>
      </c>
      <c r="AO34" s="30"/>
      <c r="AP34" s="11"/>
    </row>
    <row r="35" spans="1:42" ht="30" x14ac:dyDescent="0.25">
      <c r="A35" s="15" t="s">
        <v>202</v>
      </c>
      <c r="B35" s="15" t="s">
        <v>329</v>
      </c>
      <c r="C35" s="15" t="s">
        <v>45</v>
      </c>
      <c r="D35" s="15">
        <v>0.5</v>
      </c>
      <c r="E35" s="15">
        <f>VLOOKUP(A35,Sheet1!$A$2:$G$148,7,FALSE)</f>
        <v>0.25</v>
      </c>
      <c r="F35" s="128">
        <f t="shared" si="0"/>
        <v>50</v>
      </c>
      <c r="G35" s="26">
        <v>100</v>
      </c>
      <c r="H35" s="26">
        <v>0</v>
      </c>
      <c r="I35" s="26">
        <v>0</v>
      </c>
      <c r="J35" s="26">
        <v>0</v>
      </c>
      <c r="K35" s="29">
        <v>0</v>
      </c>
      <c r="L35" s="29">
        <v>0</v>
      </c>
      <c r="M35" s="29">
        <v>0</v>
      </c>
      <c r="N35" s="27">
        <v>0</v>
      </c>
      <c r="O35" s="27">
        <v>0</v>
      </c>
      <c r="P35" s="27">
        <v>0</v>
      </c>
      <c r="Q35" s="27">
        <v>0</v>
      </c>
      <c r="R35" s="20">
        <v>0</v>
      </c>
      <c r="S35" s="20">
        <v>0</v>
      </c>
      <c r="T35" s="20">
        <v>0</v>
      </c>
      <c r="U35" s="19">
        <v>0</v>
      </c>
      <c r="V35" s="19">
        <v>0</v>
      </c>
      <c r="W35" s="19">
        <v>0</v>
      </c>
      <c r="X35" s="21" t="s">
        <v>354</v>
      </c>
      <c r="Y35" s="23">
        <v>0</v>
      </c>
      <c r="Z35" s="23">
        <v>0</v>
      </c>
      <c r="AA35" s="24">
        <v>0</v>
      </c>
      <c r="AB35" s="25">
        <v>1</v>
      </c>
      <c r="AC35" s="22" t="s">
        <v>354</v>
      </c>
      <c r="AD35" s="37" t="s">
        <v>354</v>
      </c>
      <c r="AE35" s="37" t="s">
        <v>354</v>
      </c>
      <c r="AF35" s="35" t="str">
        <f t="shared" si="1"/>
        <v>Most preferable</v>
      </c>
      <c r="AG35" s="35" t="str">
        <f t="shared" si="2"/>
        <v>Most preferable</v>
      </c>
      <c r="AH35" s="35" t="str">
        <f t="shared" si="3"/>
        <v>No</v>
      </c>
      <c r="AI35" s="30" t="s">
        <v>354</v>
      </c>
      <c r="AJ35" s="30" t="s">
        <v>354</v>
      </c>
      <c r="AK35" s="30" t="s">
        <v>389</v>
      </c>
      <c r="AL35" s="30" t="s">
        <v>389</v>
      </c>
      <c r="AM35" s="30" t="s">
        <v>389</v>
      </c>
      <c r="AN35" s="30" t="s">
        <v>389</v>
      </c>
      <c r="AO35" s="30"/>
      <c r="AP35" s="11"/>
    </row>
    <row r="36" spans="1:42" x14ac:dyDescent="0.25">
      <c r="A36" s="15" t="s">
        <v>203</v>
      </c>
      <c r="B36" s="15" t="s">
        <v>329</v>
      </c>
      <c r="C36" s="15" t="s">
        <v>46</v>
      </c>
      <c r="D36" s="15">
        <v>0.08</v>
      </c>
      <c r="E36" s="15">
        <f>VLOOKUP(A36,Sheet1!$A$2:$G$148,7,FALSE)</f>
        <v>0.06</v>
      </c>
      <c r="F36" s="128">
        <f t="shared" si="0"/>
        <v>25</v>
      </c>
      <c r="G36" s="26">
        <v>100</v>
      </c>
      <c r="H36" s="26">
        <v>0</v>
      </c>
      <c r="I36" s="26">
        <v>0</v>
      </c>
      <c r="J36" s="26">
        <v>0</v>
      </c>
      <c r="K36" s="29">
        <v>0</v>
      </c>
      <c r="L36" s="29">
        <v>0</v>
      </c>
      <c r="M36" s="29">
        <v>0</v>
      </c>
      <c r="N36" s="27">
        <v>0</v>
      </c>
      <c r="O36" s="27">
        <v>0</v>
      </c>
      <c r="P36" s="27">
        <v>0</v>
      </c>
      <c r="Q36" s="27">
        <v>0</v>
      </c>
      <c r="R36" s="20">
        <v>0</v>
      </c>
      <c r="S36" s="20">
        <v>0</v>
      </c>
      <c r="T36" s="20">
        <v>0</v>
      </c>
      <c r="U36" s="19">
        <v>0</v>
      </c>
      <c r="V36" s="19">
        <v>0</v>
      </c>
      <c r="W36" s="19">
        <v>0</v>
      </c>
      <c r="X36" s="21" t="s">
        <v>354</v>
      </c>
      <c r="Y36" s="23">
        <v>0</v>
      </c>
      <c r="Z36" s="23">
        <v>0</v>
      </c>
      <c r="AA36" s="24">
        <v>0</v>
      </c>
      <c r="AB36" s="25">
        <v>5</v>
      </c>
      <c r="AC36" s="22" t="s">
        <v>354</v>
      </c>
      <c r="AD36" s="37" t="s">
        <v>354</v>
      </c>
      <c r="AE36" s="37" t="s">
        <v>354</v>
      </c>
      <c r="AF36" s="35" t="str">
        <f t="shared" si="1"/>
        <v>Most preferable</v>
      </c>
      <c r="AG36" s="35" t="str">
        <f t="shared" si="2"/>
        <v>Most preferable</v>
      </c>
      <c r="AH36" s="35" t="str">
        <f t="shared" si="3"/>
        <v>No</v>
      </c>
      <c r="AI36" s="30" t="s">
        <v>354</v>
      </c>
      <c r="AJ36" s="30" t="s">
        <v>354</v>
      </c>
      <c r="AK36" s="30" t="s">
        <v>389</v>
      </c>
      <c r="AL36" s="30" t="s">
        <v>389</v>
      </c>
      <c r="AM36" s="30" t="s">
        <v>389</v>
      </c>
      <c r="AN36" s="30" t="s">
        <v>389</v>
      </c>
      <c r="AO36" s="30"/>
      <c r="AP36" s="11"/>
    </row>
    <row r="37" spans="1:42" ht="30" x14ac:dyDescent="0.25">
      <c r="A37" s="15" t="s">
        <v>204</v>
      </c>
      <c r="B37" s="15" t="s">
        <v>329</v>
      </c>
      <c r="C37" s="15" t="s">
        <v>47</v>
      </c>
      <c r="D37" s="15">
        <v>1.95</v>
      </c>
      <c r="E37" s="15">
        <f>VLOOKUP(A37,Sheet1!$A$2:$G$148,7,FALSE)</f>
        <v>0.9</v>
      </c>
      <c r="F37" s="128">
        <f t="shared" si="0"/>
        <v>53.846153846153847</v>
      </c>
      <c r="G37" s="26">
        <v>100</v>
      </c>
      <c r="H37" s="26">
        <v>0</v>
      </c>
      <c r="I37" s="26">
        <v>0</v>
      </c>
      <c r="J37" s="26">
        <v>0</v>
      </c>
      <c r="K37" s="29">
        <v>0</v>
      </c>
      <c r="L37" s="29">
        <v>0</v>
      </c>
      <c r="M37" s="29">
        <v>0</v>
      </c>
      <c r="N37" s="27">
        <v>0</v>
      </c>
      <c r="O37" s="27">
        <v>0</v>
      </c>
      <c r="P37" s="27">
        <v>0</v>
      </c>
      <c r="Q37" s="27">
        <v>0</v>
      </c>
      <c r="R37" s="20">
        <v>1.4570582791233799</v>
      </c>
      <c r="S37" s="20">
        <v>1.0671412226547801</v>
      </c>
      <c r="T37" s="20">
        <v>0.82087787405026402</v>
      </c>
      <c r="U37" s="19">
        <v>1.90854108548895</v>
      </c>
      <c r="V37" s="19">
        <v>1.4160143754892001</v>
      </c>
      <c r="W37" s="19">
        <v>1.1287070874954901</v>
      </c>
      <c r="X37" s="21" t="s">
        <v>354</v>
      </c>
      <c r="Y37" s="23">
        <v>0</v>
      </c>
      <c r="Z37" s="23">
        <v>0</v>
      </c>
      <c r="AA37" s="24">
        <v>0</v>
      </c>
      <c r="AB37" s="25">
        <v>4</v>
      </c>
      <c r="AC37" s="22" t="s">
        <v>354</v>
      </c>
      <c r="AD37" s="37" t="s">
        <v>354</v>
      </c>
      <c r="AE37" s="37" t="s">
        <v>354</v>
      </c>
      <c r="AF37" s="36" t="str">
        <f t="shared" si="1"/>
        <v>Less preferable</v>
      </c>
      <c r="AG37" s="36" t="str">
        <f t="shared" si="2"/>
        <v>Less preferable</v>
      </c>
      <c r="AH37" s="35" t="str">
        <f t="shared" si="3"/>
        <v>No</v>
      </c>
      <c r="AI37" s="30" t="s">
        <v>354</v>
      </c>
      <c r="AJ37" s="30" t="s">
        <v>354</v>
      </c>
      <c r="AK37" s="30" t="s">
        <v>389</v>
      </c>
      <c r="AL37" s="30" t="s">
        <v>389</v>
      </c>
      <c r="AM37" s="30" t="s">
        <v>389</v>
      </c>
      <c r="AN37" s="30" t="s">
        <v>389</v>
      </c>
      <c r="AO37" s="30"/>
      <c r="AP37" s="11"/>
    </row>
    <row r="38" spans="1:42" ht="30" x14ac:dyDescent="0.25">
      <c r="A38" s="15" t="s">
        <v>205</v>
      </c>
      <c r="B38" s="15" t="s">
        <v>329</v>
      </c>
      <c r="C38" s="15" t="s">
        <v>48</v>
      </c>
      <c r="D38" s="15">
        <v>0.08</v>
      </c>
      <c r="E38" s="15">
        <f>VLOOKUP(A38,Sheet1!$A$2:$G$148,7,FALSE)</f>
        <v>7.0000000000000007E-2</v>
      </c>
      <c r="F38" s="128">
        <f t="shared" si="0"/>
        <v>12.499999999999989</v>
      </c>
      <c r="G38" s="26">
        <v>100</v>
      </c>
      <c r="H38" s="26">
        <v>0</v>
      </c>
      <c r="I38" s="26">
        <v>0</v>
      </c>
      <c r="J38" s="26">
        <v>0</v>
      </c>
      <c r="K38" s="29">
        <v>0</v>
      </c>
      <c r="L38" s="29">
        <v>0</v>
      </c>
      <c r="M38" s="29">
        <v>0</v>
      </c>
      <c r="N38" s="27">
        <v>0</v>
      </c>
      <c r="O38" s="27">
        <v>0</v>
      </c>
      <c r="P38" s="27">
        <v>0</v>
      </c>
      <c r="Q38" s="27">
        <v>0</v>
      </c>
      <c r="R38" s="20">
        <v>3.033230041302E-2</v>
      </c>
      <c r="S38" s="20">
        <v>0</v>
      </c>
      <c r="T38" s="20">
        <v>0</v>
      </c>
      <c r="U38" s="19">
        <v>5.8626427618555201</v>
      </c>
      <c r="V38" s="19">
        <v>0</v>
      </c>
      <c r="W38" s="19">
        <v>0</v>
      </c>
      <c r="X38" s="21" t="s">
        <v>354</v>
      </c>
      <c r="Y38" s="23">
        <v>0</v>
      </c>
      <c r="Z38" s="23">
        <v>0</v>
      </c>
      <c r="AA38" s="24">
        <v>0</v>
      </c>
      <c r="AB38" s="25">
        <v>5</v>
      </c>
      <c r="AC38" s="22" t="s">
        <v>354</v>
      </c>
      <c r="AD38" s="37" t="s">
        <v>354</v>
      </c>
      <c r="AE38" s="37" t="s">
        <v>354</v>
      </c>
      <c r="AF38" s="35" t="str">
        <f t="shared" si="1"/>
        <v>Most preferable</v>
      </c>
      <c r="AG38" s="35" t="str">
        <f t="shared" si="2"/>
        <v>Most preferable</v>
      </c>
      <c r="AH38" s="35" t="str">
        <f t="shared" si="3"/>
        <v>No</v>
      </c>
      <c r="AI38" s="30" t="s">
        <v>354</v>
      </c>
      <c r="AJ38" s="30" t="s">
        <v>354</v>
      </c>
      <c r="AK38" s="30" t="s">
        <v>389</v>
      </c>
      <c r="AL38" s="30" t="s">
        <v>389</v>
      </c>
      <c r="AM38" s="30" t="s">
        <v>389</v>
      </c>
      <c r="AN38" s="30" t="s">
        <v>389</v>
      </c>
      <c r="AO38" s="30"/>
      <c r="AP38" s="11"/>
    </row>
    <row r="39" spans="1:42" ht="30" x14ac:dyDescent="0.25">
      <c r="A39" s="15" t="s">
        <v>206</v>
      </c>
      <c r="B39" s="15" t="s">
        <v>329</v>
      </c>
      <c r="C39" s="15" t="s">
        <v>49</v>
      </c>
      <c r="D39" s="15">
        <v>0.59</v>
      </c>
      <c r="E39" s="15">
        <f>VLOOKUP(A39,Sheet1!$A$2:$G$148,7,FALSE)</f>
        <v>0.1</v>
      </c>
      <c r="F39" s="128">
        <f t="shared" si="0"/>
        <v>83.050847457627114</v>
      </c>
      <c r="G39" s="26">
        <v>100</v>
      </c>
      <c r="H39" s="26">
        <v>0</v>
      </c>
      <c r="I39" s="26">
        <v>0</v>
      </c>
      <c r="J39" s="26">
        <v>0</v>
      </c>
      <c r="K39" s="29">
        <v>0</v>
      </c>
      <c r="L39" s="29">
        <v>0</v>
      </c>
      <c r="M39" s="29">
        <v>0</v>
      </c>
      <c r="N39" s="27">
        <v>0</v>
      </c>
      <c r="O39" s="27">
        <v>0</v>
      </c>
      <c r="P39" s="27">
        <v>0</v>
      </c>
      <c r="Q39" s="27">
        <v>0</v>
      </c>
      <c r="R39" s="20">
        <v>9.7496907559538304</v>
      </c>
      <c r="S39" s="20">
        <v>7.7188886617251198</v>
      </c>
      <c r="T39" s="20">
        <v>5.9072382221590702</v>
      </c>
      <c r="U39" s="19">
        <v>32.822902797620401</v>
      </c>
      <c r="V39" s="19">
        <v>9.5433712694593602</v>
      </c>
      <c r="W39" s="19">
        <v>8.05926987397911</v>
      </c>
      <c r="X39" s="21" t="s">
        <v>354</v>
      </c>
      <c r="Y39" s="23">
        <v>0</v>
      </c>
      <c r="Z39" s="23">
        <v>0</v>
      </c>
      <c r="AA39" s="24">
        <v>0</v>
      </c>
      <c r="AB39" s="25">
        <v>4</v>
      </c>
      <c r="AC39" s="22" t="s">
        <v>354</v>
      </c>
      <c r="AD39" s="37" t="s">
        <v>354</v>
      </c>
      <c r="AE39" s="37" t="s">
        <v>354</v>
      </c>
      <c r="AF39" s="36" t="str">
        <f t="shared" si="1"/>
        <v>Less preferable</v>
      </c>
      <c r="AG39" s="36" t="str">
        <f t="shared" si="2"/>
        <v>Less preferable</v>
      </c>
      <c r="AH39" s="35" t="str">
        <f t="shared" si="3"/>
        <v>No</v>
      </c>
      <c r="AI39" s="30" t="s">
        <v>354</v>
      </c>
      <c r="AJ39" s="30" t="s">
        <v>354</v>
      </c>
      <c r="AK39" s="30" t="s">
        <v>389</v>
      </c>
      <c r="AL39" s="30" t="s">
        <v>389</v>
      </c>
      <c r="AM39" s="30" t="s">
        <v>389</v>
      </c>
      <c r="AN39" s="30" t="s">
        <v>389</v>
      </c>
      <c r="AO39" s="30"/>
      <c r="AP39" s="11"/>
    </row>
    <row r="40" spans="1:42" ht="30" x14ac:dyDescent="0.25">
      <c r="A40" s="15" t="s">
        <v>207</v>
      </c>
      <c r="B40" s="15" t="s">
        <v>329</v>
      </c>
      <c r="C40" s="15" t="s">
        <v>50</v>
      </c>
      <c r="D40" s="15">
        <v>0.67</v>
      </c>
      <c r="E40" s="15">
        <f>VLOOKUP(A40,Sheet1!$A$2:$G$148,7,FALSE)</f>
        <v>0.4</v>
      </c>
      <c r="F40" s="128">
        <f t="shared" si="0"/>
        <v>40.298507462686572</v>
      </c>
      <c r="G40" s="26">
        <v>100</v>
      </c>
      <c r="H40" s="26">
        <v>0</v>
      </c>
      <c r="I40" s="26">
        <v>0</v>
      </c>
      <c r="J40" s="26">
        <v>0</v>
      </c>
      <c r="K40" s="29">
        <v>0</v>
      </c>
      <c r="L40" s="29">
        <v>0</v>
      </c>
      <c r="M40" s="29">
        <v>0</v>
      </c>
      <c r="N40" s="27">
        <v>0</v>
      </c>
      <c r="O40" s="27">
        <v>0</v>
      </c>
      <c r="P40" s="27">
        <v>0</v>
      </c>
      <c r="Q40" s="27">
        <v>0</v>
      </c>
      <c r="R40" s="20">
        <v>59.9642498414904</v>
      </c>
      <c r="S40" s="20">
        <v>21.6506938472766</v>
      </c>
      <c r="T40" s="20">
        <v>15.3718831046265</v>
      </c>
      <c r="U40" s="19">
        <v>63.211619851467901</v>
      </c>
      <c r="V40" s="19">
        <v>58.840036763816599</v>
      </c>
      <c r="W40" s="19">
        <v>26.676275689430401</v>
      </c>
      <c r="X40" s="21" t="s">
        <v>354</v>
      </c>
      <c r="Y40" s="23">
        <v>0</v>
      </c>
      <c r="Z40" s="23">
        <v>0</v>
      </c>
      <c r="AA40" s="24">
        <v>0</v>
      </c>
      <c r="AB40" s="25">
        <v>10</v>
      </c>
      <c r="AC40" s="22" t="s">
        <v>354</v>
      </c>
      <c r="AD40" s="37" t="s">
        <v>354</v>
      </c>
      <c r="AE40" s="37" t="s">
        <v>354</v>
      </c>
      <c r="AF40" s="34" t="str">
        <f t="shared" si="1"/>
        <v>Least preferable</v>
      </c>
      <c r="AG40" s="34" t="str">
        <f t="shared" si="2"/>
        <v>Least preferable</v>
      </c>
      <c r="AH40" s="34" t="str">
        <f t="shared" si="3"/>
        <v>Yes</v>
      </c>
      <c r="AI40" s="30" t="s">
        <v>389</v>
      </c>
      <c r="AJ40" s="30" t="s">
        <v>389</v>
      </c>
      <c r="AK40" s="30" t="s">
        <v>389</v>
      </c>
      <c r="AL40" s="30" t="s">
        <v>389</v>
      </c>
      <c r="AM40" s="30" t="s">
        <v>389</v>
      </c>
      <c r="AN40" s="30" t="s">
        <v>389</v>
      </c>
      <c r="AO40" s="30" t="s">
        <v>353</v>
      </c>
      <c r="AP40" s="11" t="s">
        <v>353</v>
      </c>
    </row>
    <row r="41" spans="1:42" ht="30" x14ac:dyDescent="0.25">
      <c r="A41" s="15" t="s">
        <v>208</v>
      </c>
      <c r="B41" s="15" t="s">
        <v>329</v>
      </c>
      <c r="C41" s="15" t="s">
        <v>51</v>
      </c>
      <c r="D41" s="15">
        <v>0.33</v>
      </c>
      <c r="E41" s="15">
        <f>VLOOKUP(A41,Sheet1!$A$2:$G$148,7,FALSE)</f>
        <v>0.1</v>
      </c>
      <c r="F41" s="128">
        <f t="shared" si="0"/>
        <v>69.696969696969703</v>
      </c>
      <c r="G41" s="26">
        <v>100</v>
      </c>
      <c r="H41" s="26">
        <v>0</v>
      </c>
      <c r="I41" s="26">
        <v>0</v>
      </c>
      <c r="J41" s="26">
        <v>0</v>
      </c>
      <c r="K41" s="29">
        <v>0</v>
      </c>
      <c r="L41" s="29">
        <v>0</v>
      </c>
      <c r="M41" s="29">
        <v>0</v>
      </c>
      <c r="N41" s="27">
        <v>0</v>
      </c>
      <c r="O41" s="27">
        <v>0</v>
      </c>
      <c r="P41" s="27">
        <v>0</v>
      </c>
      <c r="Q41" s="27">
        <v>0</v>
      </c>
      <c r="R41" s="20">
        <v>12.2315553379651</v>
      </c>
      <c r="S41" s="20">
        <v>7.762009034968</v>
      </c>
      <c r="T41" s="20">
        <v>4.4874115648547503</v>
      </c>
      <c r="U41" s="19">
        <v>15.1443845290904</v>
      </c>
      <c r="V41" s="19">
        <v>11.625148232468799</v>
      </c>
      <c r="W41" s="19">
        <v>8.4896976194016691</v>
      </c>
      <c r="X41" s="21" t="s">
        <v>354</v>
      </c>
      <c r="Y41" s="23">
        <v>0</v>
      </c>
      <c r="Z41" s="23">
        <v>0</v>
      </c>
      <c r="AA41" s="24">
        <v>0</v>
      </c>
      <c r="AB41" s="25">
        <v>5</v>
      </c>
      <c r="AC41" s="22" t="s">
        <v>354</v>
      </c>
      <c r="AD41" s="37" t="s">
        <v>354</v>
      </c>
      <c r="AE41" s="37" t="s">
        <v>354</v>
      </c>
      <c r="AF41" s="36" t="str">
        <f t="shared" si="1"/>
        <v>Less preferable</v>
      </c>
      <c r="AG41" s="36" t="str">
        <f t="shared" si="2"/>
        <v>Less preferable</v>
      </c>
      <c r="AH41" s="35" t="str">
        <f t="shared" si="3"/>
        <v>No</v>
      </c>
      <c r="AI41" s="30" t="s">
        <v>354</v>
      </c>
      <c r="AJ41" s="30" t="s">
        <v>354</v>
      </c>
      <c r="AK41" s="30" t="s">
        <v>389</v>
      </c>
      <c r="AL41" s="30" t="s">
        <v>389</v>
      </c>
      <c r="AM41" s="30" t="s">
        <v>389</v>
      </c>
      <c r="AN41" s="30" t="s">
        <v>389</v>
      </c>
      <c r="AO41" s="30"/>
      <c r="AP41" s="11"/>
    </row>
    <row r="42" spans="1:42" ht="45" x14ac:dyDescent="0.25">
      <c r="A42" s="15" t="s">
        <v>209</v>
      </c>
      <c r="B42" s="15" t="s">
        <v>329</v>
      </c>
      <c r="C42" s="15" t="s">
        <v>52</v>
      </c>
      <c r="D42" s="15">
        <v>0.39</v>
      </c>
      <c r="E42" s="15">
        <f>VLOOKUP(A42,Sheet1!$A$2:$G$148,7,FALSE)</f>
        <v>0.06</v>
      </c>
      <c r="F42" s="128">
        <f t="shared" si="0"/>
        <v>84.615384615384613</v>
      </c>
      <c r="G42" s="26">
        <v>100</v>
      </c>
      <c r="H42" s="26">
        <v>0</v>
      </c>
      <c r="I42" s="26">
        <v>0</v>
      </c>
      <c r="J42" s="26">
        <v>0</v>
      </c>
      <c r="K42" s="29">
        <v>0</v>
      </c>
      <c r="L42" s="29">
        <v>0</v>
      </c>
      <c r="M42" s="29">
        <v>49.236202528071999</v>
      </c>
      <c r="N42" s="27">
        <v>0</v>
      </c>
      <c r="O42" s="27">
        <v>0</v>
      </c>
      <c r="P42" s="27">
        <v>0</v>
      </c>
      <c r="Q42" s="27">
        <v>0</v>
      </c>
      <c r="R42" s="20">
        <v>11.100188700786999</v>
      </c>
      <c r="S42" s="20">
        <v>2.0435441139791E-2</v>
      </c>
      <c r="T42" s="20">
        <v>0</v>
      </c>
      <c r="U42" s="19">
        <v>22.122784241937399</v>
      </c>
      <c r="V42" s="19">
        <v>9.51261024496978</v>
      </c>
      <c r="W42" s="19">
        <v>0.38431869048400602</v>
      </c>
      <c r="X42" s="21" t="s">
        <v>354</v>
      </c>
      <c r="Y42" s="23">
        <v>0</v>
      </c>
      <c r="Z42" s="23">
        <v>0</v>
      </c>
      <c r="AA42" s="24">
        <v>0</v>
      </c>
      <c r="AB42" s="25">
        <v>0</v>
      </c>
      <c r="AC42" s="22" t="s">
        <v>354</v>
      </c>
      <c r="AD42" s="37" t="s">
        <v>354</v>
      </c>
      <c r="AE42" s="37" t="s">
        <v>354</v>
      </c>
      <c r="AF42" s="34" t="str">
        <f t="shared" si="1"/>
        <v>Least preferable</v>
      </c>
      <c r="AG42" s="36" t="str">
        <f t="shared" si="2"/>
        <v>Less preferable</v>
      </c>
      <c r="AH42" s="35" t="str">
        <f t="shared" si="3"/>
        <v>No</v>
      </c>
      <c r="AI42" s="30" t="s">
        <v>389</v>
      </c>
      <c r="AJ42" s="30" t="s">
        <v>389</v>
      </c>
      <c r="AK42" s="30" t="s">
        <v>389</v>
      </c>
      <c r="AL42" s="30" t="s">
        <v>389</v>
      </c>
      <c r="AM42" s="30" t="s">
        <v>389</v>
      </c>
      <c r="AN42" s="30" t="s">
        <v>389</v>
      </c>
      <c r="AO42" s="30" t="s">
        <v>354</v>
      </c>
      <c r="AP42" s="11" t="s">
        <v>712</v>
      </c>
    </row>
    <row r="43" spans="1:42" ht="30" x14ac:dyDescent="0.25">
      <c r="A43" s="15" t="s">
        <v>210</v>
      </c>
      <c r="B43" s="15" t="s">
        <v>329</v>
      </c>
      <c r="C43" s="15" t="s">
        <v>53</v>
      </c>
      <c r="D43" s="15">
        <v>4.74</v>
      </c>
      <c r="E43" s="15">
        <f>VLOOKUP(A43,Sheet1!$A$2:$G$148,7,FALSE)</f>
        <v>3</v>
      </c>
      <c r="F43" s="128">
        <f t="shared" si="0"/>
        <v>36.708860759493675</v>
      </c>
      <c r="G43" s="26">
        <v>91.413738392881712</v>
      </c>
      <c r="H43" s="26">
        <v>1.4899313120844599</v>
      </c>
      <c r="I43" s="26">
        <v>7.0963302950338303</v>
      </c>
      <c r="J43" s="26">
        <v>0</v>
      </c>
      <c r="K43" s="29">
        <v>2.3643624830416998</v>
      </c>
      <c r="L43" s="29">
        <v>3.68914775282791</v>
      </c>
      <c r="M43" s="29">
        <v>8.7969053173453808</v>
      </c>
      <c r="N43" s="27">
        <v>0</v>
      </c>
      <c r="O43" s="27">
        <v>0</v>
      </c>
      <c r="P43" s="27">
        <v>0</v>
      </c>
      <c r="Q43" s="27">
        <v>0</v>
      </c>
      <c r="R43" s="20">
        <v>1.66230447975027</v>
      </c>
      <c r="S43" s="20">
        <v>0.28735376471089302</v>
      </c>
      <c r="T43" s="20">
        <v>4.1731649193090903E-4</v>
      </c>
      <c r="U43" s="19">
        <v>3.6580059361671098</v>
      </c>
      <c r="V43" s="19">
        <v>1.0045000949082901</v>
      </c>
      <c r="W43" s="19">
        <v>0.31571791031811702</v>
      </c>
      <c r="X43" s="21" t="s">
        <v>353</v>
      </c>
      <c r="Y43" s="23">
        <v>0</v>
      </c>
      <c r="Z43" s="23">
        <v>0</v>
      </c>
      <c r="AA43" s="24">
        <v>0</v>
      </c>
      <c r="AB43" s="25">
        <v>11</v>
      </c>
      <c r="AC43" s="22" t="s">
        <v>354</v>
      </c>
      <c r="AD43" s="37" t="s">
        <v>354</v>
      </c>
      <c r="AE43" s="37" t="s">
        <v>354</v>
      </c>
      <c r="AF43" s="36" t="str">
        <f t="shared" si="1"/>
        <v>Less preferable</v>
      </c>
      <c r="AG43" s="36" t="str">
        <f t="shared" si="2"/>
        <v>Less preferable</v>
      </c>
      <c r="AH43" s="35" t="str">
        <f t="shared" si="3"/>
        <v>No</v>
      </c>
      <c r="AI43" s="30" t="s">
        <v>354</v>
      </c>
      <c r="AJ43" s="30" t="s">
        <v>354</v>
      </c>
      <c r="AK43" s="30" t="s">
        <v>389</v>
      </c>
      <c r="AL43" s="30" t="s">
        <v>389</v>
      </c>
      <c r="AM43" s="30" t="s">
        <v>354</v>
      </c>
      <c r="AN43" s="39" t="s">
        <v>353</v>
      </c>
      <c r="AO43" s="30"/>
      <c r="AP43" s="11"/>
    </row>
    <row r="44" spans="1:42" x14ac:dyDescent="0.25">
      <c r="A44" s="15" t="s">
        <v>211</v>
      </c>
      <c r="B44" s="15" t="s">
        <v>329</v>
      </c>
      <c r="C44" s="15" t="s">
        <v>54</v>
      </c>
      <c r="D44" s="15">
        <v>11.56</v>
      </c>
      <c r="E44" s="15">
        <f>VLOOKUP(A44,Sheet1!$A$2:$G$148,7,FALSE)</f>
        <v>11</v>
      </c>
      <c r="F44" s="128">
        <f t="shared" si="0"/>
        <v>4.844290657439454</v>
      </c>
      <c r="G44" s="26">
        <v>98.344883460535996</v>
      </c>
      <c r="H44" s="26">
        <v>0.47728295944705001</v>
      </c>
      <c r="I44" s="26">
        <v>1.1778335800169599</v>
      </c>
      <c r="J44" s="26">
        <v>0.53089864547108301</v>
      </c>
      <c r="K44" s="29">
        <v>0</v>
      </c>
      <c r="L44" s="29">
        <v>0</v>
      </c>
      <c r="M44" s="29">
        <v>1.65511653994093</v>
      </c>
      <c r="N44" s="27">
        <v>0.53089864547108401</v>
      </c>
      <c r="O44" s="27">
        <v>0.53089864547108401</v>
      </c>
      <c r="P44" s="27">
        <v>0</v>
      </c>
      <c r="Q44" s="27">
        <v>0</v>
      </c>
      <c r="R44" s="20">
        <v>4.7183366961876798</v>
      </c>
      <c r="S44" s="20">
        <v>2.0510988385231599</v>
      </c>
      <c r="T44" s="20">
        <v>1.1587569091986201</v>
      </c>
      <c r="U44" s="19">
        <v>8.1520458481824107</v>
      </c>
      <c r="V44" s="19">
        <v>4.3379069425998704</v>
      </c>
      <c r="W44" s="19">
        <v>2.31784821584474</v>
      </c>
      <c r="X44" s="21" t="s">
        <v>353</v>
      </c>
      <c r="Y44" s="23">
        <v>0</v>
      </c>
      <c r="Z44" s="23">
        <v>0</v>
      </c>
      <c r="AA44" s="24">
        <v>0</v>
      </c>
      <c r="AB44" s="25">
        <v>1</v>
      </c>
      <c r="AC44" s="22" t="s">
        <v>354</v>
      </c>
      <c r="AD44" s="37" t="s">
        <v>354</v>
      </c>
      <c r="AE44" s="37" t="s">
        <v>354</v>
      </c>
      <c r="AF44" s="36" t="str">
        <f t="shared" si="1"/>
        <v>Less preferable</v>
      </c>
      <c r="AG44" s="36" t="str">
        <f t="shared" si="2"/>
        <v>Less preferable</v>
      </c>
      <c r="AH44" s="35" t="str">
        <f t="shared" si="3"/>
        <v>No</v>
      </c>
      <c r="AI44" s="30" t="s">
        <v>354</v>
      </c>
      <c r="AJ44" s="30" t="s">
        <v>354</v>
      </c>
      <c r="AK44" s="30" t="s">
        <v>353</v>
      </c>
      <c r="AL44" s="30" t="s">
        <v>395</v>
      </c>
      <c r="AM44" s="30" t="s">
        <v>354</v>
      </c>
      <c r="AN44" s="30" t="s">
        <v>354</v>
      </c>
      <c r="AO44" s="30"/>
      <c r="AP44" s="11"/>
    </row>
    <row r="45" spans="1:42" ht="30" x14ac:dyDescent="0.25">
      <c r="A45" s="15" t="s">
        <v>212</v>
      </c>
      <c r="B45" s="15" t="s">
        <v>329</v>
      </c>
      <c r="C45" s="15" t="s">
        <v>55</v>
      </c>
      <c r="D45" s="15">
        <v>12.54</v>
      </c>
      <c r="E45" s="15" t="e">
        <f>VLOOKUP(A45,Sheet1!$A$2:$G$148,7,FALSE)</f>
        <v>#N/A</v>
      </c>
      <c r="F45" s="128">
        <f t="shared" si="0"/>
        <v>20</v>
      </c>
      <c r="G45" s="26">
        <v>98.251206556803908</v>
      </c>
      <c r="H45" s="26">
        <v>0.66677088084475011</v>
      </c>
      <c r="I45" s="26">
        <v>1.08202256235134</v>
      </c>
      <c r="J45" s="26">
        <v>0</v>
      </c>
      <c r="K45" s="29">
        <v>1.01070831852209</v>
      </c>
      <c r="L45" s="29">
        <v>1.01070831852209</v>
      </c>
      <c r="M45" s="29">
        <v>2.0012601785562598</v>
      </c>
      <c r="N45" s="27">
        <v>0</v>
      </c>
      <c r="O45" s="27">
        <v>0</v>
      </c>
      <c r="P45" s="27">
        <v>0</v>
      </c>
      <c r="Q45" s="27">
        <v>0</v>
      </c>
      <c r="R45" s="20">
        <v>23.001485348201498</v>
      </c>
      <c r="S45" s="20">
        <v>10.6752817651799</v>
      </c>
      <c r="T45" s="20">
        <v>6.0105161953291102</v>
      </c>
      <c r="U45" s="19">
        <v>35.2347461032738</v>
      </c>
      <c r="V45" s="19">
        <v>21.872543658372798</v>
      </c>
      <c r="W45" s="19">
        <v>13.248972018992401</v>
      </c>
      <c r="X45" s="21" t="s">
        <v>353</v>
      </c>
      <c r="Y45" s="23">
        <v>0</v>
      </c>
      <c r="Z45" s="23">
        <v>0</v>
      </c>
      <c r="AA45" s="24">
        <v>0</v>
      </c>
      <c r="AB45" s="25">
        <v>10</v>
      </c>
      <c r="AC45" s="22" t="s">
        <v>354</v>
      </c>
      <c r="AD45" s="37" t="s">
        <v>354</v>
      </c>
      <c r="AE45" s="37" t="s">
        <v>354</v>
      </c>
      <c r="AF45" s="34" t="str">
        <f t="shared" ref="AF45:AF76" si="4">IF(AND(M45=0,V45=0),"Most preferable",IF(OR(M45&gt;20,V45&gt;20),"Least preferable","Less preferable"))</f>
        <v>Least preferable</v>
      </c>
      <c r="AG45" s="34" t="str">
        <f t="shared" si="2"/>
        <v>Least preferable</v>
      </c>
      <c r="AH45" s="34" t="str">
        <f t="shared" si="3"/>
        <v>Yes</v>
      </c>
      <c r="AI45" s="30" t="s">
        <v>389</v>
      </c>
      <c r="AJ45" s="30" t="s">
        <v>389</v>
      </c>
      <c r="AK45" s="30" t="s">
        <v>389</v>
      </c>
      <c r="AL45" s="30" t="s">
        <v>389</v>
      </c>
      <c r="AM45" s="30" t="s">
        <v>354</v>
      </c>
      <c r="AN45" s="30" t="s">
        <v>353</v>
      </c>
      <c r="AO45" s="30" t="s">
        <v>353</v>
      </c>
      <c r="AP45" s="11" t="s">
        <v>713</v>
      </c>
    </row>
    <row r="46" spans="1:42" ht="30" x14ac:dyDescent="0.25">
      <c r="A46" s="15" t="s">
        <v>213</v>
      </c>
      <c r="B46" s="15" t="s">
        <v>329</v>
      </c>
      <c r="C46" s="15" t="s">
        <v>56</v>
      </c>
      <c r="D46" s="15">
        <v>7.0000000000000007E-2</v>
      </c>
      <c r="E46" s="15">
        <f>VLOOKUP(A46,Sheet1!$A$2:$G$148,7,FALSE)</f>
        <v>0.05</v>
      </c>
      <c r="F46" s="128">
        <f t="shared" si="0"/>
        <v>28.571428571428569</v>
      </c>
      <c r="G46" s="26">
        <v>100</v>
      </c>
      <c r="H46" s="26">
        <v>0</v>
      </c>
      <c r="I46" s="26">
        <v>0</v>
      </c>
      <c r="J46" s="26">
        <v>0</v>
      </c>
      <c r="K46" s="29">
        <v>0</v>
      </c>
      <c r="L46" s="29">
        <v>0</v>
      </c>
      <c r="M46" s="29">
        <v>0</v>
      </c>
      <c r="N46" s="27">
        <v>0</v>
      </c>
      <c r="O46" s="27">
        <v>0</v>
      </c>
      <c r="P46" s="27">
        <v>0</v>
      </c>
      <c r="Q46" s="27">
        <v>0</v>
      </c>
      <c r="R46" s="20">
        <v>0</v>
      </c>
      <c r="S46" s="20">
        <v>0</v>
      </c>
      <c r="T46" s="20">
        <v>0</v>
      </c>
      <c r="U46" s="19">
        <v>0.90515935447255003</v>
      </c>
      <c r="V46" s="19">
        <v>0</v>
      </c>
      <c r="W46" s="19">
        <v>0</v>
      </c>
      <c r="X46" s="21" t="s">
        <v>354</v>
      </c>
      <c r="Y46" s="23">
        <v>0</v>
      </c>
      <c r="Z46" s="23">
        <v>0</v>
      </c>
      <c r="AA46" s="24">
        <v>0</v>
      </c>
      <c r="AB46" s="25">
        <v>4</v>
      </c>
      <c r="AC46" s="22" t="s">
        <v>354</v>
      </c>
      <c r="AD46" s="37" t="s">
        <v>354</v>
      </c>
      <c r="AE46" s="37" t="s">
        <v>354</v>
      </c>
      <c r="AF46" s="35" t="str">
        <f t="shared" si="4"/>
        <v>Most preferable</v>
      </c>
      <c r="AG46" s="35" t="str">
        <f t="shared" si="2"/>
        <v>Most preferable</v>
      </c>
      <c r="AH46" s="35" t="str">
        <f t="shared" si="3"/>
        <v>No</v>
      </c>
      <c r="AI46" s="30" t="s">
        <v>354</v>
      </c>
      <c r="AJ46" s="30" t="s">
        <v>354</v>
      </c>
      <c r="AK46" s="30" t="s">
        <v>389</v>
      </c>
      <c r="AL46" s="30" t="s">
        <v>389</v>
      </c>
      <c r="AM46" s="30" t="s">
        <v>389</v>
      </c>
      <c r="AN46" s="30" t="s">
        <v>389</v>
      </c>
      <c r="AO46" s="30"/>
      <c r="AP46" s="11"/>
    </row>
    <row r="47" spans="1:42" x14ac:dyDescent="0.25">
      <c r="A47" s="15" t="s">
        <v>214</v>
      </c>
      <c r="B47" s="15" t="s">
        <v>329</v>
      </c>
      <c r="C47" s="15" t="s">
        <v>57</v>
      </c>
      <c r="D47" s="15">
        <v>1.22</v>
      </c>
      <c r="E47" s="15">
        <f>VLOOKUP(A47,Sheet1!$A$2:$G$148,7,FALSE)</f>
        <v>0.7</v>
      </c>
      <c r="F47" s="128">
        <f t="shared" si="0"/>
        <v>42.622950819672134</v>
      </c>
      <c r="G47" s="26">
        <v>100</v>
      </c>
      <c r="H47" s="26">
        <v>0</v>
      </c>
      <c r="I47" s="26">
        <v>0</v>
      </c>
      <c r="J47" s="26">
        <v>0</v>
      </c>
      <c r="K47" s="29">
        <v>0</v>
      </c>
      <c r="L47" s="29">
        <v>0</v>
      </c>
      <c r="M47" s="29">
        <v>0</v>
      </c>
      <c r="N47" s="27">
        <v>0</v>
      </c>
      <c r="O47" s="27">
        <v>0</v>
      </c>
      <c r="P47" s="27">
        <v>0</v>
      </c>
      <c r="Q47" s="27">
        <v>0</v>
      </c>
      <c r="R47" s="20">
        <v>4.9699354216851104</v>
      </c>
      <c r="S47" s="20">
        <v>0.36475766704384799</v>
      </c>
      <c r="T47" s="20">
        <v>9.4229298807955206E-2</v>
      </c>
      <c r="U47" s="19">
        <v>10.4676465659355</v>
      </c>
      <c r="V47" s="19">
        <v>3.8398801663478301</v>
      </c>
      <c r="W47" s="19">
        <v>0.408193694600262</v>
      </c>
      <c r="X47" s="21" t="s">
        <v>354</v>
      </c>
      <c r="Y47" s="23">
        <v>0</v>
      </c>
      <c r="Z47" s="23">
        <v>0</v>
      </c>
      <c r="AA47" s="24">
        <v>0</v>
      </c>
      <c r="AB47" s="25">
        <v>0</v>
      </c>
      <c r="AC47" s="22" t="s">
        <v>354</v>
      </c>
      <c r="AD47" s="37" t="s">
        <v>354</v>
      </c>
      <c r="AE47" s="37" t="s">
        <v>354</v>
      </c>
      <c r="AF47" s="36" t="str">
        <f t="shared" si="4"/>
        <v>Less preferable</v>
      </c>
      <c r="AG47" s="36" t="str">
        <f t="shared" si="2"/>
        <v>Less preferable</v>
      </c>
      <c r="AH47" s="35" t="str">
        <f t="shared" si="3"/>
        <v>No</v>
      </c>
      <c r="AI47" s="30" t="s">
        <v>354</v>
      </c>
      <c r="AJ47" s="30" t="s">
        <v>354</v>
      </c>
      <c r="AK47" s="30" t="s">
        <v>389</v>
      </c>
      <c r="AL47" s="30" t="s">
        <v>389</v>
      </c>
      <c r="AM47" s="30" t="s">
        <v>389</v>
      </c>
      <c r="AN47" s="30" t="s">
        <v>389</v>
      </c>
      <c r="AO47" s="30"/>
      <c r="AP47" s="11"/>
    </row>
    <row r="48" spans="1:42" ht="30" x14ac:dyDescent="0.25">
      <c r="A48" s="15" t="s">
        <v>215</v>
      </c>
      <c r="B48" s="15" t="s">
        <v>329</v>
      </c>
      <c r="C48" s="15" t="s">
        <v>58</v>
      </c>
      <c r="D48" s="15">
        <v>1.26</v>
      </c>
      <c r="E48" s="15">
        <f>VLOOKUP(A48,Sheet1!$A$2:$G$148,7,FALSE)</f>
        <v>1</v>
      </c>
      <c r="F48" s="128">
        <f t="shared" si="0"/>
        <v>20.63492063492064</v>
      </c>
      <c r="G48" s="26">
        <v>100</v>
      </c>
      <c r="H48" s="26">
        <v>0</v>
      </c>
      <c r="I48" s="26">
        <v>0</v>
      </c>
      <c r="J48" s="26">
        <v>0</v>
      </c>
      <c r="K48" s="29">
        <v>0</v>
      </c>
      <c r="L48" s="29">
        <v>0</v>
      </c>
      <c r="M48" s="29">
        <v>0</v>
      </c>
      <c r="N48" s="27">
        <v>0</v>
      </c>
      <c r="O48" s="27">
        <v>0</v>
      </c>
      <c r="P48" s="27">
        <v>0</v>
      </c>
      <c r="Q48" s="27">
        <v>0</v>
      </c>
      <c r="R48" s="20">
        <v>0</v>
      </c>
      <c r="S48" s="20">
        <v>0</v>
      </c>
      <c r="T48" s="20">
        <v>0</v>
      </c>
      <c r="U48" s="19">
        <v>0.22231616078337901</v>
      </c>
      <c r="V48" s="19">
        <v>0</v>
      </c>
      <c r="W48" s="19">
        <v>0</v>
      </c>
      <c r="X48" s="21" t="s">
        <v>353</v>
      </c>
      <c r="Y48" s="23">
        <v>0</v>
      </c>
      <c r="Z48" s="23">
        <v>0</v>
      </c>
      <c r="AA48" s="24">
        <v>0</v>
      </c>
      <c r="AB48" s="25">
        <v>3</v>
      </c>
      <c r="AC48" s="22" t="s">
        <v>354</v>
      </c>
      <c r="AD48" s="37" t="s">
        <v>354</v>
      </c>
      <c r="AE48" s="37" t="s">
        <v>354</v>
      </c>
      <c r="AF48" s="35" t="str">
        <f t="shared" si="4"/>
        <v>Most preferable</v>
      </c>
      <c r="AG48" s="35" t="str">
        <f t="shared" si="2"/>
        <v>Most preferable</v>
      </c>
      <c r="AH48" s="35" t="str">
        <f t="shared" si="3"/>
        <v>No</v>
      </c>
      <c r="AI48" s="30" t="s">
        <v>354</v>
      </c>
      <c r="AJ48" s="30" t="s">
        <v>354</v>
      </c>
      <c r="AK48" s="30" t="s">
        <v>389</v>
      </c>
      <c r="AL48" s="30" t="s">
        <v>389</v>
      </c>
      <c r="AM48" s="30" t="s">
        <v>389</v>
      </c>
      <c r="AN48" s="30" t="s">
        <v>389</v>
      </c>
      <c r="AO48" s="30"/>
      <c r="AP48" s="11"/>
    </row>
    <row r="49" spans="1:42" ht="30" x14ac:dyDescent="0.25">
      <c r="A49" s="15" t="s">
        <v>216</v>
      </c>
      <c r="B49" s="15" t="s">
        <v>329</v>
      </c>
      <c r="C49" s="15" t="s">
        <v>59</v>
      </c>
      <c r="D49" s="15">
        <v>6.5</v>
      </c>
      <c r="E49" s="15">
        <f>VLOOKUP(A49,Sheet1!$A$2:$G$148,7,FALSE)</f>
        <v>0</v>
      </c>
      <c r="F49" s="128">
        <f t="shared" si="0"/>
        <v>20</v>
      </c>
      <c r="G49" s="26">
        <v>100</v>
      </c>
      <c r="H49" s="26">
        <v>0</v>
      </c>
      <c r="I49" s="26">
        <v>0</v>
      </c>
      <c r="J49" s="26">
        <v>0</v>
      </c>
      <c r="K49" s="29">
        <v>0</v>
      </c>
      <c r="L49" s="29">
        <v>0</v>
      </c>
      <c r="M49" s="29">
        <v>0</v>
      </c>
      <c r="N49" s="27">
        <v>0</v>
      </c>
      <c r="O49" s="27">
        <v>0</v>
      </c>
      <c r="P49" s="27">
        <v>0</v>
      </c>
      <c r="Q49" s="27">
        <v>0</v>
      </c>
      <c r="R49" s="20">
        <v>2.9819415018331199</v>
      </c>
      <c r="S49" s="20">
        <v>2.11434997288108</v>
      </c>
      <c r="T49" s="20">
        <v>1.58743867511498</v>
      </c>
      <c r="U49" s="19">
        <v>4.0195348514799099</v>
      </c>
      <c r="V49" s="19">
        <v>2.8944634879401399</v>
      </c>
      <c r="W49" s="19">
        <v>2.31964004875657</v>
      </c>
      <c r="X49" s="21" t="s">
        <v>353</v>
      </c>
      <c r="Y49" s="23">
        <v>0</v>
      </c>
      <c r="Z49" s="23">
        <v>0</v>
      </c>
      <c r="AA49" s="24">
        <v>0</v>
      </c>
      <c r="AB49" s="25">
        <v>0</v>
      </c>
      <c r="AC49" s="22" t="s">
        <v>354</v>
      </c>
      <c r="AD49" s="37" t="s">
        <v>354</v>
      </c>
      <c r="AE49" s="37" t="s">
        <v>354</v>
      </c>
      <c r="AF49" s="36" t="str">
        <f t="shared" si="4"/>
        <v>Less preferable</v>
      </c>
      <c r="AG49" s="36" t="str">
        <f t="shared" si="2"/>
        <v>Less preferable</v>
      </c>
      <c r="AH49" s="35" t="str">
        <f t="shared" si="3"/>
        <v>No</v>
      </c>
      <c r="AI49" s="30" t="s">
        <v>354</v>
      </c>
      <c r="AJ49" s="30" t="s">
        <v>354</v>
      </c>
      <c r="AK49" s="30" t="s">
        <v>389</v>
      </c>
      <c r="AL49" s="30" t="s">
        <v>389</v>
      </c>
      <c r="AM49" s="30" t="s">
        <v>389</v>
      </c>
      <c r="AN49" s="30" t="s">
        <v>389</v>
      </c>
      <c r="AO49" s="30"/>
      <c r="AP49" s="11"/>
    </row>
    <row r="50" spans="1:42" ht="30" x14ac:dyDescent="0.25">
      <c r="A50" s="15" t="s">
        <v>217</v>
      </c>
      <c r="B50" s="15" t="s">
        <v>329</v>
      </c>
      <c r="C50" s="15" t="s">
        <v>60</v>
      </c>
      <c r="D50" s="15">
        <v>3.34</v>
      </c>
      <c r="E50" s="15">
        <f>VLOOKUP(A50,Sheet1!$A$2:$G$148,7,FALSE)</f>
        <v>1.7</v>
      </c>
      <c r="F50" s="128">
        <f t="shared" si="0"/>
        <v>49.101796407185624</v>
      </c>
      <c r="G50" s="26">
        <v>100</v>
      </c>
      <c r="H50" s="26">
        <v>0</v>
      </c>
      <c r="I50" s="26">
        <v>0</v>
      </c>
      <c r="J50" s="26">
        <v>0</v>
      </c>
      <c r="K50" s="29">
        <v>0</v>
      </c>
      <c r="L50" s="29">
        <v>0</v>
      </c>
      <c r="M50" s="29">
        <v>1.8915654052985</v>
      </c>
      <c r="N50" s="27">
        <v>0</v>
      </c>
      <c r="O50" s="27">
        <v>0</v>
      </c>
      <c r="P50" s="27">
        <v>0</v>
      </c>
      <c r="Q50" s="27">
        <v>0</v>
      </c>
      <c r="R50" s="20">
        <v>11.622027442618201</v>
      </c>
      <c r="S50" s="20">
        <v>5.4788576266637898</v>
      </c>
      <c r="T50" s="20">
        <v>3.50482842134446</v>
      </c>
      <c r="U50" s="19">
        <v>15.546283205116399</v>
      </c>
      <c r="V50" s="19">
        <v>11.170899833140099</v>
      </c>
      <c r="W50" s="19">
        <v>9.0660896848081105</v>
      </c>
      <c r="X50" s="21" t="s">
        <v>353</v>
      </c>
      <c r="Y50" s="23">
        <v>0</v>
      </c>
      <c r="Z50" s="23">
        <v>0</v>
      </c>
      <c r="AA50" s="24">
        <v>0</v>
      </c>
      <c r="AB50" s="25">
        <v>1</v>
      </c>
      <c r="AC50" s="22" t="s">
        <v>354</v>
      </c>
      <c r="AD50" s="37" t="s">
        <v>354</v>
      </c>
      <c r="AE50" s="37" t="s">
        <v>354</v>
      </c>
      <c r="AF50" s="36" t="str">
        <f t="shared" si="4"/>
        <v>Less preferable</v>
      </c>
      <c r="AG50" s="36" t="str">
        <f t="shared" si="2"/>
        <v>Less preferable</v>
      </c>
      <c r="AH50" s="35" t="str">
        <f t="shared" si="3"/>
        <v>No</v>
      </c>
      <c r="AI50" s="30" t="s">
        <v>354</v>
      </c>
      <c r="AJ50" s="30" t="s">
        <v>354</v>
      </c>
      <c r="AK50" s="30" t="s">
        <v>389</v>
      </c>
      <c r="AL50" s="30" t="s">
        <v>389</v>
      </c>
      <c r="AM50" s="30" t="s">
        <v>389</v>
      </c>
      <c r="AN50" s="30" t="s">
        <v>389</v>
      </c>
      <c r="AO50" s="30"/>
      <c r="AP50" s="11"/>
    </row>
    <row r="51" spans="1:42" x14ac:dyDescent="0.25">
      <c r="A51" s="15" t="s">
        <v>218</v>
      </c>
      <c r="B51" s="15" t="s">
        <v>329</v>
      </c>
      <c r="C51" s="15" t="s">
        <v>61</v>
      </c>
      <c r="D51" s="15">
        <v>0.14000000000000001</v>
      </c>
      <c r="E51" s="15">
        <f>VLOOKUP(A51,Sheet1!$A$2:$G$148,7,FALSE)</f>
        <v>0.1</v>
      </c>
      <c r="F51" s="128">
        <f t="shared" si="0"/>
        <v>28.571428571428569</v>
      </c>
      <c r="G51" s="26">
        <v>100</v>
      </c>
      <c r="H51" s="26">
        <v>0</v>
      </c>
      <c r="I51" s="26">
        <v>0</v>
      </c>
      <c r="J51" s="26">
        <v>0</v>
      </c>
      <c r="K51" s="29">
        <v>0</v>
      </c>
      <c r="L51" s="29">
        <v>0</v>
      </c>
      <c r="M51" s="29">
        <v>0</v>
      </c>
      <c r="N51" s="27">
        <v>0</v>
      </c>
      <c r="O51" s="27">
        <v>0</v>
      </c>
      <c r="P51" s="27">
        <v>0</v>
      </c>
      <c r="Q51" s="27">
        <v>0</v>
      </c>
      <c r="R51" s="20">
        <v>0</v>
      </c>
      <c r="S51" s="20">
        <v>0</v>
      </c>
      <c r="T51" s="20">
        <v>0</v>
      </c>
      <c r="U51" s="19">
        <v>0</v>
      </c>
      <c r="V51" s="19">
        <v>0</v>
      </c>
      <c r="W51" s="19">
        <v>0</v>
      </c>
      <c r="X51" s="21" t="s">
        <v>354</v>
      </c>
      <c r="Y51" s="23">
        <v>0</v>
      </c>
      <c r="Z51" s="23">
        <v>0</v>
      </c>
      <c r="AA51" s="24">
        <v>0</v>
      </c>
      <c r="AB51" s="25">
        <v>0</v>
      </c>
      <c r="AC51" s="22" t="s">
        <v>354</v>
      </c>
      <c r="AD51" s="37" t="s">
        <v>354</v>
      </c>
      <c r="AE51" s="37" t="s">
        <v>354</v>
      </c>
      <c r="AF51" s="35" t="str">
        <f t="shared" si="4"/>
        <v>Most preferable</v>
      </c>
      <c r="AG51" s="35" t="str">
        <f t="shared" si="2"/>
        <v>Most preferable</v>
      </c>
      <c r="AH51" s="35" t="str">
        <f t="shared" si="3"/>
        <v>No</v>
      </c>
      <c r="AI51" s="30" t="s">
        <v>354</v>
      </c>
      <c r="AJ51" s="30" t="s">
        <v>354</v>
      </c>
      <c r="AK51" s="30" t="s">
        <v>389</v>
      </c>
      <c r="AL51" s="30" t="s">
        <v>389</v>
      </c>
      <c r="AM51" s="30" t="s">
        <v>389</v>
      </c>
      <c r="AN51" s="30" t="s">
        <v>389</v>
      </c>
      <c r="AO51" s="30"/>
      <c r="AP51" s="11"/>
    </row>
    <row r="52" spans="1:42" ht="30" x14ac:dyDescent="0.25">
      <c r="A52" s="15" t="s">
        <v>219</v>
      </c>
      <c r="B52" s="15" t="s">
        <v>329</v>
      </c>
      <c r="C52" s="15" t="s">
        <v>62</v>
      </c>
      <c r="D52" s="15">
        <v>1.7</v>
      </c>
      <c r="E52" s="15">
        <f>VLOOKUP(A52,Sheet1!$A$2:$G$148,7,FALSE)</f>
        <v>1.2</v>
      </c>
      <c r="F52" s="128">
        <f t="shared" si="0"/>
        <v>29.411764705882348</v>
      </c>
      <c r="G52" s="26">
        <v>100</v>
      </c>
      <c r="H52" s="26">
        <v>0</v>
      </c>
      <c r="I52" s="26">
        <v>0</v>
      </c>
      <c r="J52" s="26">
        <v>0</v>
      </c>
      <c r="K52" s="29">
        <v>0</v>
      </c>
      <c r="L52" s="29">
        <v>0</v>
      </c>
      <c r="M52" s="29">
        <v>0</v>
      </c>
      <c r="N52" s="27">
        <v>0</v>
      </c>
      <c r="O52" s="27">
        <v>0</v>
      </c>
      <c r="P52" s="27">
        <v>0</v>
      </c>
      <c r="Q52" s="27">
        <v>0</v>
      </c>
      <c r="R52" s="20">
        <v>0.33695589891258099</v>
      </c>
      <c r="S52" s="20">
        <v>0.18413562245762199</v>
      </c>
      <c r="T52" s="20">
        <v>0.133196974123308</v>
      </c>
      <c r="U52" s="19">
        <v>1.3718817515488899</v>
      </c>
      <c r="V52" s="19">
        <v>0.33695589843888502</v>
      </c>
      <c r="W52" s="19">
        <v>0.25010569117029202</v>
      </c>
      <c r="X52" s="21" t="s">
        <v>353</v>
      </c>
      <c r="Y52" s="23">
        <v>0</v>
      </c>
      <c r="Z52" s="23">
        <v>0</v>
      </c>
      <c r="AA52" s="24">
        <v>0</v>
      </c>
      <c r="AB52" s="25">
        <v>0</v>
      </c>
      <c r="AC52" s="22" t="s">
        <v>354</v>
      </c>
      <c r="AD52" s="37" t="s">
        <v>354</v>
      </c>
      <c r="AE52" s="37" t="s">
        <v>354</v>
      </c>
      <c r="AF52" s="36" t="str">
        <f t="shared" si="4"/>
        <v>Less preferable</v>
      </c>
      <c r="AG52" s="36" t="str">
        <f t="shared" si="2"/>
        <v>Less preferable</v>
      </c>
      <c r="AH52" s="35" t="str">
        <f t="shared" si="3"/>
        <v>No</v>
      </c>
      <c r="AI52" s="30" t="s">
        <v>354</v>
      </c>
      <c r="AJ52" s="30" t="s">
        <v>354</v>
      </c>
      <c r="AK52" s="30" t="s">
        <v>389</v>
      </c>
      <c r="AL52" s="30" t="s">
        <v>389</v>
      </c>
      <c r="AM52" s="30" t="s">
        <v>389</v>
      </c>
      <c r="AN52" s="30" t="s">
        <v>389</v>
      </c>
      <c r="AO52" s="30"/>
      <c r="AP52" s="11"/>
    </row>
    <row r="53" spans="1:42" ht="30" x14ac:dyDescent="0.25">
      <c r="A53" s="15" t="s">
        <v>220</v>
      </c>
      <c r="B53" s="15" t="s">
        <v>329</v>
      </c>
      <c r="C53" s="15" t="s">
        <v>63</v>
      </c>
      <c r="D53" s="15">
        <v>22.84</v>
      </c>
      <c r="E53" s="15">
        <f>VLOOKUP(A53,Sheet1!$A$2:$G$148,7,FALSE)</f>
        <v>0</v>
      </c>
      <c r="F53" s="128">
        <f t="shared" si="0"/>
        <v>20</v>
      </c>
      <c r="G53" s="26">
        <v>98.24023861222112</v>
      </c>
      <c r="H53" s="26">
        <v>0.29113798489826004</v>
      </c>
      <c r="I53" s="26">
        <v>1.46862340288062</v>
      </c>
      <c r="J53" s="26">
        <v>0</v>
      </c>
      <c r="K53" s="29">
        <v>1.0234855682392101</v>
      </c>
      <c r="L53" s="29">
        <v>1.02348556949949</v>
      </c>
      <c r="M53" s="29">
        <v>2.37734417246604</v>
      </c>
      <c r="N53" s="27">
        <v>0</v>
      </c>
      <c r="O53" s="27">
        <v>0</v>
      </c>
      <c r="P53" s="27">
        <v>0</v>
      </c>
      <c r="Q53" s="27">
        <v>0</v>
      </c>
      <c r="R53" s="20">
        <v>1.5354685240371999</v>
      </c>
      <c r="S53" s="20">
        <v>0.72233718400132696</v>
      </c>
      <c r="T53" s="20">
        <v>0.470186919688244</v>
      </c>
      <c r="U53" s="19">
        <v>2.8954804033413302</v>
      </c>
      <c r="V53" s="19">
        <v>1.21834513498845</v>
      </c>
      <c r="W53" s="19">
        <v>0.78386716478404606</v>
      </c>
      <c r="X53" s="21" t="s">
        <v>353</v>
      </c>
      <c r="Y53" s="23">
        <v>0</v>
      </c>
      <c r="Z53" s="23">
        <v>0</v>
      </c>
      <c r="AA53" s="24">
        <v>0</v>
      </c>
      <c r="AB53" s="25">
        <v>0</v>
      </c>
      <c r="AC53" s="22" t="s">
        <v>353</v>
      </c>
      <c r="AD53" s="37" t="s">
        <v>354</v>
      </c>
      <c r="AE53" s="37" t="s">
        <v>354</v>
      </c>
      <c r="AF53" s="36" t="str">
        <f t="shared" si="4"/>
        <v>Less preferable</v>
      </c>
      <c r="AG53" s="36" t="str">
        <f t="shared" si="2"/>
        <v>Less preferable</v>
      </c>
      <c r="AH53" s="35" t="str">
        <f t="shared" si="3"/>
        <v>No</v>
      </c>
      <c r="AI53" s="30" t="s">
        <v>354</v>
      </c>
      <c r="AJ53" s="30" t="s">
        <v>353</v>
      </c>
      <c r="AK53" s="30" t="s">
        <v>389</v>
      </c>
      <c r="AL53" s="30" t="s">
        <v>389</v>
      </c>
      <c r="AM53" s="30" t="s">
        <v>354</v>
      </c>
      <c r="AN53" s="30" t="s">
        <v>353</v>
      </c>
      <c r="AO53" s="30"/>
      <c r="AP53" s="11"/>
    </row>
    <row r="54" spans="1:42" x14ac:dyDescent="0.25">
      <c r="A54" s="15" t="s">
        <v>221</v>
      </c>
      <c r="B54" s="15" t="s">
        <v>329</v>
      </c>
      <c r="C54" s="15" t="s">
        <v>64</v>
      </c>
      <c r="D54" s="15">
        <v>0.04</v>
      </c>
      <c r="E54" s="15">
        <f>VLOOKUP(A54,Sheet1!$A$2:$G$148,7,FALSE)</f>
        <v>0.03</v>
      </c>
      <c r="F54" s="128">
        <f t="shared" si="0"/>
        <v>25</v>
      </c>
      <c r="G54" s="26">
        <v>100</v>
      </c>
      <c r="H54" s="26">
        <v>0</v>
      </c>
      <c r="I54" s="26">
        <v>0</v>
      </c>
      <c r="J54" s="26">
        <v>0</v>
      </c>
      <c r="K54" s="29">
        <v>0</v>
      </c>
      <c r="L54" s="29">
        <v>0</v>
      </c>
      <c r="M54" s="29">
        <v>0</v>
      </c>
      <c r="N54" s="27">
        <v>0</v>
      </c>
      <c r="O54" s="27">
        <v>0</v>
      </c>
      <c r="P54" s="27">
        <v>0</v>
      </c>
      <c r="Q54" s="27">
        <v>0</v>
      </c>
      <c r="R54" s="20">
        <v>0</v>
      </c>
      <c r="S54" s="20">
        <v>0</v>
      </c>
      <c r="T54" s="20">
        <v>0</v>
      </c>
      <c r="U54" s="19">
        <v>0</v>
      </c>
      <c r="V54" s="19">
        <v>0</v>
      </c>
      <c r="W54" s="19">
        <v>0</v>
      </c>
      <c r="X54" s="21" t="s">
        <v>354</v>
      </c>
      <c r="Y54" s="23">
        <v>0</v>
      </c>
      <c r="Z54" s="23">
        <v>0</v>
      </c>
      <c r="AA54" s="24">
        <v>0</v>
      </c>
      <c r="AB54" s="25">
        <v>1</v>
      </c>
      <c r="AC54" s="22" t="s">
        <v>355</v>
      </c>
      <c r="AD54" s="37" t="s">
        <v>354</v>
      </c>
      <c r="AE54" s="37" t="s">
        <v>354</v>
      </c>
      <c r="AF54" s="35" t="str">
        <f t="shared" si="4"/>
        <v>Most preferable</v>
      </c>
      <c r="AG54" s="35" t="str">
        <f t="shared" si="2"/>
        <v>Most preferable</v>
      </c>
      <c r="AH54" s="35" t="str">
        <f t="shared" si="3"/>
        <v>No</v>
      </c>
      <c r="AI54" s="30" t="s">
        <v>354</v>
      </c>
      <c r="AJ54" s="30" t="s">
        <v>354</v>
      </c>
      <c r="AK54" s="30" t="s">
        <v>389</v>
      </c>
      <c r="AL54" s="30" t="s">
        <v>389</v>
      </c>
      <c r="AM54" s="30" t="s">
        <v>389</v>
      </c>
      <c r="AN54" s="30" t="s">
        <v>389</v>
      </c>
      <c r="AO54" s="30"/>
      <c r="AP54" s="11"/>
    </row>
    <row r="55" spans="1:42" ht="30" x14ac:dyDescent="0.25">
      <c r="A55" s="15" t="s">
        <v>222</v>
      </c>
      <c r="B55" s="15" t="s">
        <v>329</v>
      </c>
      <c r="C55" s="15" t="s">
        <v>65</v>
      </c>
      <c r="D55" s="15">
        <v>1</v>
      </c>
      <c r="E55" s="15">
        <f>VLOOKUP(A55,Sheet1!$A$2:$G$148,7,FALSE)</f>
        <v>0.5</v>
      </c>
      <c r="F55" s="128">
        <f t="shared" si="0"/>
        <v>50</v>
      </c>
      <c r="G55" s="26">
        <v>100</v>
      </c>
      <c r="H55" s="26">
        <v>0</v>
      </c>
      <c r="I55" s="26">
        <v>0</v>
      </c>
      <c r="J55" s="26">
        <v>0</v>
      </c>
      <c r="K55" s="29">
        <v>0</v>
      </c>
      <c r="L55" s="29">
        <v>0</v>
      </c>
      <c r="M55" s="29">
        <v>0</v>
      </c>
      <c r="N55" s="27">
        <v>0</v>
      </c>
      <c r="O55" s="27">
        <v>0</v>
      </c>
      <c r="P55" s="27">
        <v>0</v>
      </c>
      <c r="Q55" s="27">
        <v>0</v>
      </c>
      <c r="R55" s="20">
        <v>2.8371297169635299</v>
      </c>
      <c r="S55" s="20">
        <v>2.2005278257472498</v>
      </c>
      <c r="T55" s="20">
        <v>1.01731586881105</v>
      </c>
      <c r="U55" s="19">
        <v>4.2750503435368197</v>
      </c>
      <c r="V55" s="19">
        <v>2.7971875058816198</v>
      </c>
      <c r="W55" s="19">
        <v>2.4381725165752601</v>
      </c>
      <c r="X55" s="21" t="s">
        <v>354</v>
      </c>
      <c r="Y55" s="23">
        <v>0</v>
      </c>
      <c r="Z55" s="23">
        <v>0</v>
      </c>
      <c r="AA55" s="24">
        <v>0</v>
      </c>
      <c r="AB55" s="25">
        <v>0</v>
      </c>
      <c r="AC55" s="22" t="s">
        <v>355</v>
      </c>
      <c r="AD55" s="37" t="s">
        <v>354</v>
      </c>
      <c r="AE55" s="37" t="s">
        <v>354</v>
      </c>
      <c r="AF55" s="36" t="str">
        <f t="shared" si="4"/>
        <v>Less preferable</v>
      </c>
      <c r="AG55" s="36" t="str">
        <f t="shared" si="2"/>
        <v>Less preferable</v>
      </c>
      <c r="AH55" s="35" t="str">
        <f t="shared" si="3"/>
        <v>No</v>
      </c>
      <c r="AI55" s="30" t="s">
        <v>354</v>
      </c>
      <c r="AJ55" s="30" t="s">
        <v>354</v>
      </c>
      <c r="AK55" s="30" t="s">
        <v>389</v>
      </c>
      <c r="AL55" s="30" t="s">
        <v>389</v>
      </c>
      <c r="AM55" s="30" t="s">
        <v>389</v>
      </c>
      <c r="AN55" s="30" t="s">
        <v>389</v>
      </c>
      <c r="AO55" s="30"/>
      <c r="AP55" s="11"/>
    </row>
    <row r="56" spans="1:42" ht="30" x14ac:dyDescent="0.25">
      <c r="A56" s="15" t="s">
        <v>223</v>
      </c>
      <c r="B56" s="15" t="s">
        <v>329</v>
      </c>
      <c r="C56" s="15" t="s">
        <v>66</v>
      </c>
      <c r="D56" s="15">
        <v>29.71</v>
      </c>
      <c r="E56" s="15">
        <f>VLOOKUP(A56,Sheet1!$A$2:$G$148,7,FALSE)</f>
        <v>15</v>
      </c>
      <c r="F56" s="128">
        <f t="shared" si="0"/>
        <v>49.511948838774821</v>
      </c>
      <c r="G56" s="26">
        <v>100</v>
      </c>
      <c r="H56" s="26">
        <v>0</v>
      </c>
      <c r="I56" s="26">
        <v>0</v>
      </c>
      <c r="J56" s="26">
        <v>0</v>
      </c>
      <c r="K56" s="29">
        <v>0</v>
      </c>
      <c r="L56" s="29">
        <v>0</v>
      </c>
      <c r="M56" s="29">
        <v>11.053168900078999</v>
      </c>
      <c r="N56" s="27">
        <v>0</v>
      </c>
      <c r="O56" s="27">
        <v>0</v>
      </c>
      <c r="P56" s="27">
        <v>0.70864735132610401</v>
      </c>
      <c r="Q56" s="27">
        <v>4.0770916292177697</v>
      </c>
      <c r="R56" s="20">
        <v>0.31341893578303198</v>
      </c>
      <c r="S56" s="20">
        <v>6.7633476191521005E-2</v>
      </c>
      <c r="T56" s="20">
        <v>5.4622816399949904E-3</v>
      </c>
      <c r="U56" s="19">
        <v>0.92863874592477202</v>
      </c>
      <c r="V56" s="19">
        <v>0.22589170486046201</v>
      </c>
      <c r="W56" s="19">
        <v>0.10407161703237899</v>
      </c>
      <c r="X56" s="21" t="s">
        <v>353</v>
      </c>
      <c r="Y56" s="23">
        <v>0</v>
      </c>
      <c r="Z56" s="23">
        <v>0</v>
      </c>
      <c r="AA56" s="24">
        <v>0</v>
      </c>
      <c r="AB56" s="25">
        <v>4</v>
      </c>
      <c r="AC56" s="22" t="s">
        <v>355</v>
      </c>
      <c r="AD56" s="37" t="s">
        <v>354</v>
      </c>
      <c r="AE56" s="37" t="s">
        <v>354</v>
      </c>
      <c r="AF56" s="36" t="str">
        <f t="shared" si="4"/>
        <v>Less preferable</v>
      </c>
      <c r="AG56" s="36" t="str">
        <f t="shared" si="2"/>
        <v>Less preferable</v>
      </c>
      <c r="AH56" s="35" t="str">
        <f t="shared" si="3"/>
        <v>No</v>
      </c>
      <c r="AI56" s="30" t="s">
        <v>354</v>
      </c>
      <c r="AJ56" s="30" t="s">
        <v>354</v>
      </c>
      <c r="AK56" s="30" t="s">
        <v>353</v>
      </c>
      <c r="AL56" s="38" t="s">
        <v>400</v>
      </c>
      <c r="AM56" s="30" t="s">
        <v>402</v>
      </c>
      <c r="AN56" s="30" t="s">
        <v>354</v>
      </c>
      <c r="AO56" s="30"/>
      <c r="AP56" s="11"/>
    </row>
    <row r="57" spans="1:42" ht="30" x14ac:dyDescent="0.25">
      <c r="A57" s="15" t="s">
        <v>224</v>
      </c>
      <c r="B57" s="15" t="s">
        <v>329</v>
      </c>
      <c r="C57" s="15" t="s">
        <v>67</v>
      </c>
      <c r="D57" s="15">
        <v>28.02</v>
      </c>
      <c r="E57" s="15">
        <f>VLOOKUP(A57,Sheet1!$A$2:$G$148,7,FALSE)</f>
        <v>13.6</v>
      </c>
      <c r="F57" s="128">
        <f t="shared" si="0"/>
        <v>51.46324054246967</v>
      </c>
      <c r="G57" s="26">
        <v>100</v>
      </c>
      <c r="H57" s="26">
        <v>0</v>
      </c>
      <c r="I57" s="26">
        <v>0</v>
      </c>
      <c r="J57" s="26">
        <v>0</v>
      </c>
      <c r="K57" s="29">
        <v>0</v>
      </c>
      <c r="L57" s="29">
        <v>0</v>
      </c>
      <c r="M57" s="29">
        <v>0</v>
      </c>
      <c r="N57" s="27">
        <v>0</v>
      </c>
      <c r="O57" s="27">
        <v>0</v>
      </c>
      <c r="P57" s="27">
        <v>0</v>
      </c>
      <c r="Q57" s="27">
        <v>0</v>
      </c>
      <c r="R57" s="20">
        <v>1.63122280069224</v>
      </c>
      <c r="S57" s="20">
        <v>0.65580756213584501</v>
      </c>
      <c r="T57" s="20">
        <v>0.38589866069797202</v>
      </c>
      <c r="U57" s="19">
        <v>3.1265565792671701</v>
      </c>
      <c r="V57" s="19">
        <v>1.3346026063275001</v>
      </c>
      <c r="W57" s="19">
        <v>0.72599992697071902</v>
      </c>
      <c r="X57" s="21" t="s">
        <v>354</v>
      </c>
      <c r="Y57" s="23">
        <v>0</v>
      </c>
      <c r="Z57" s="23">
        <v>0</v>
      </c>
      <c r="AA57" s="24">
        <v>0</v>
      </c>
      <c r="AB57" s="25">
        <v>16</v>
      </c>
      <c r="AC57" s="22" t="s">
        <v>355</v>
      </c>
      <c r="AD57" s="37" t="s">
        <v>354</v>
      </c>
      <c r="AE57" s="37" t="s">
        <v>354</v>
      </c>
      <c r="AF57" s="36" t="str">
        <f t="shared" si="4"/>
        <v>Less preferable</v>
      </c>
      <c r="AG57" s="36" t="str">
        <f t="shared" si="2"/>
        <v>Less preferable</v>
      </c>
      <c r="AH57" s="35" t="str">
        <f t="shared" si="3"/>
        <v>No</v>
      </c>
      <c r="AI57" s="30" t="s">
        <v>354</v>
      </c>
      <c r="AJ57" s="30" t="s">
        <v>354</v>
      </c>
      <c r="AK57" s="30" t="s">
        <v>389</v>
      </c>
      <c r="AL57" s="30" t="s">
        <v>389</v>
      </c>
      <c r="AM57" s="30" t="s">
        <v>389</v>
      </c>
      <c r="AN57" s="30" t="s">
        <v>389</v>
      </c>
      <c r="AO57" s="30"/>
      <c r="AP57" s="11"/>
    </row>
    <row r="58" spans="1:42" ht="30" x14ac:dyDescent="0.25">
      <c r="A58" s="15" t="s">
        <v>225</v>
      </c>
      <c r="B58" s="15" t="s">
        <v>329</v>
      </c>
      <c r="C58" s="15" t="s">
        <v>68</v>
      </c>
      <c r="D58" s="15">
        <v>0.18</v>
      </c>
      <c r="E58" s="15">
        <f>VLOOKUP(A58,Sheet1!$A$2:$G$148,7,FALSE)</f>
        <v>0.13</v>
      </c>
      <c r="F58" s="128">
        <f t="shared" si="0"/>
        <v>27.777777777777768</v>
      </c>
      <c r="G58" s="26">
        <v>100</v>
      </c>
      <c r="H58" s="26">
        <v>0</v>
      </c>
      <c r="I58" s="26">
        <v>0</v>
      </c>
      <c r="J58" s="26">
        <v>0</v>
      </c>
      <c r="K58" s="29">
        <v>0</v>
      </c>
      <c r="L58" s="29">
        <v>0</v>
      </c>
      <c r="M58" s="29">
        <v>0</v>
      </c>
      <c r="N58" s="27">
        <v>0</v>
      </c>
      <c r="O58" s="27">
        <v>0</v>
      </c>
      <c r="P58" s="27">
        <v>0</v>
      </c>
      <c r="Q58" s="27">
        <v>0</v>
      </c>
      <c r="R58" s="20">
        <v>0</v>
      </c>
      <c r="S58" s="20">
        <v>0</v>
      </c>
      <c r="T58" s="20">
        <v>0</v>
      </c>
      <c r="U58" s="19">
        <v>0</v>
      </c>
      <c r="V58" s="19">
        <v>0</v>
      </c>
      <c r="W58" s="19">
        <v>0</v>
      </c>
      <c r="X58" s="21" t="s">
        <v>354</v>
      </c>
      <c r="Y58" s="23">
        <v>0</v>
      </c>
      <c r="Z58" s="23">
        <v>0</v>
      </c>
      <c r="AA58" s="24">
        <v>0</v>
      </c>
      <c r="AB58" s="25">
        <v>1</v>
      </c>
      <c r="AC58" s="22" t="s">
        <v>355</v>
      </c>
      <c r="AD58" s="37" t="s">
        <v>354</v>
      </c>
      <c r="AE58" s="37" t="s">
        <v>354</v>
      </c>
      <c r="AF58" s="35" t="str">
        <f t="shared" si="4"/>
        <v>Most preferable</v>
      </c>
      <c r="AG58" s="35" t="str">
        <f t="shared" si="2"/>
        <v>Most preferable</v>
      </c>
      <c r="AH58" s="35" t="str">
        <f t="shared" si="3"/>
        <v>No</v>
      </c>
      <c r="AI58" s="30" t="s">
        <v>354</v>
      </c>
      <c r="AJ58" s="30" t="s">
        <v>354</v>
      </c>
      <c r="AK58" s="30" t="s">
        <v>389</v>
      </c>
      <c r="AL58" s="30" t="s">
        <v>389</v>
      </c>
      <c r="AM58" s="30" t="s">
        <v>389</v>
      </c>
      <c r="AN58" s="30" t="s">
        <v>389</v>
      </c>
      <c r="AO58" s="30"/>
      <c r="AP58" s="11"/>
    </row>
    <row r="59" spans="1:42" ht="30" x14ac:dyDescent="0.25">
      <c r="A59" s="15" t="s">
        <v>226</v>
      </c>
      <c r="B59" s="15" t="s">
        <v>329</v>
      </c>
      <c r="C59" s="15" t="s">
        <v>69</v>
      </c>
      <c r="D59" s="15">
        <v>24.1</v>
      </c>
      <c r="E59" s="15">
        <f>VLOOKUP(A59,Sheet1!$A$2:$G$148,7,FALSE)</f>
        <v>12</v>
      </c>
      <c r="F59" s="128">
        <f t="shared" si="0"/>
        <v>50.207468879668049</v>
      </c>
      <c r="G59" s="26">
        <v>99.543651395329974</v>
      </c>
      <c r="H59" s="26">
        <v>0.24067047099432798</v>
      </c>
      <c r="I59" s="26">
        <v>0.21567813367569499</v>
      </c>
      <c r="J59" s="26">
        <v>0</v>
      </c>
      <c r="K59" s="29">
        <v>0</v>
      </c>
      <c r="L59" s="29">
        <v>0</v>
      </c>
      <c r="M59" s="29">
        <v>10.1255344859247</v>
      </c>
      <c r="N59" s="27">
        <v>0</v>
      </c>
      <c r="O59" s="27">
        <v>0</v>
      </c>
      <c r="P59" s="27">
        <v>1.7985890501997901</v>
      </c>
      <c r="Q59" s="27">
        <v>3.04812705977184</v>
      </c>
      <c r="R59" s="20">
        <v>1.8325335348132901</v>
      </c>
      <c r="S59" s="20">
        <v>1.1744965557987801</v>
      </c>
      <c r="T59" s="20">
        <v>0.90561840242540204</v>
      </c>
      <c r="U59" s="19">
        <v>3.5069589846075102</v>
      </c>
      <c r="V59" s="19">
        <v>1.72749526932145</v>
      </c>
      <c r="W59" s="19">
        <v>1.27790760758721</v>
      </c>
      <c r="X59" s="21" t="s">
        <v>353</v>
      </c>
      <c r="Y59" s="23">
        <v>0</v>
      </c>
      <c r="Z59" s="23">
        <v>0</v>
      </c>
      <c r="AA59" s="24">
        <v>0</v>
      </c>
      <c r="AB59" s="25">
        <v>2</v>
      </c>
      <c r="AC59" s="22" t="s">
        <v>355</v>
      </c>
      <c r="AD59" s="37" t="s">
        <v>353</v>
      </c>
      <c r="AE59" s="37" t="s">
        <v>353</v>
      </c>
      <c r="AF59" s="36" t="str">
        <f t="shared" si="4"/>
        <v>Less preferable</v>
      </c>
      <c r="AG59" s="36" t="str">
        <f t="shared" si="2"/>
        <v>Less preferable</v>
      </c>
      <c r="AH59" s="35" t="str">
        <f t="shared" si="3"/>
        <v>No</v>
      </c>
      <c r="AI59" s="30" t="s">
        <v>354</v>
      </c>
      <c r="AJ59" s="30" t="s">
        <v>354</v>
      </c>
      <c r="AK59" s="30" t="s">
        <v>353</v>
      </c>
      <c r="AL59" s="38" t="s">
        <v>400</v>
      </c>
      <c r="AM59" s="30" t="s">
        <v>402</v>
      </c>
      <c r="AN59" s="30" t="s">
        <v>354</v>
      </c>
      <c r="AO59" s="30"/>
      <c r="AP59" s="11"/>
    </row>
    <row r="60" spans="1:42" ht="30" x14ac:dyDescent="0.25">
      <c r="A60" s="15" t="s">
        <v>227</v>
      </c>
      <c r="B60" s="15" t="s">
        <v>329</v>
      </c>
      <c r="C60" s="15" t="s">
        <v>70</v>
      </c>
      <c r="D60" s="15">
        <v>1.65</v>
      </c>
      <c r="E60" s="15">
        <f>VLOOKUP(A60,Sheet1!$A$2:$G$148,7,FALSE)</f>
        <v>1</v>
      </c>
      <c r="F60" s="128">
        <f t="shared" si="0"/>
        <v>39.393939393939391</v>
      </c>
      <c r="G60" s="26">
        <v>91.361125179959117</v>
      </c>
      <c r="H60" s="26">
        <v>8.6388748200408898</v>
      </c>
      <c r="I60" s="26">
        <v>0</v>
      </c>
      <c r="J60" s="26">
        <v>0</v>
      </c>
      <c r="K60" s="29">
        <v>0</v>
      </c>
      <c r="L60" s="29">
        <v>0</v>
      </c>
      <c r="M60" s="29">
        <v>8.9626757035237006</v>
      </c>
      <c r="N60" s="27">
        <v>0</v>
      </c>
      <c r="O60" s="27">
        <v>0</v>
      </c>
      <c r="P60" s="27">
        <v>0</v>
      </c>
      <c r="Q60" s="27">
        <v>0</v>
      </c>
      <c r="R60" s="20">
        <v>8.1354756326172506</v>
      </c>
      <c r="S60" s="20">
        <v>6.5700661602670403</v>
      </c>
      <c r="T60" s="20">
        <v>2.1815313386547301</v>
      </c>
      <c r="U60" s="19">
        <v>10.074314741526999</v>
      </c>
      <c r="V60" s="19">
        <v>8.0086738508250193</v>
      </c>
      <c r="W60" s="19">
        <v>6.8096386264736299</v>
      </c>
      <c r="X60" s="21" t="s">
        <v>354</v>
      </c>
      <c r="Y60" s="23">
        <v>0</v>
      </c>
      <c r="Z60" s="23">
        <v>0</v>
      </c>
      <c r="AA60" s="24">
        <v>0</v>
      </c>
      <c r="AB60" s="25">
        <v>6</v>
      </c>
      <c r="AC60" s="22" t="s">
        <v>355</v>
      </c>
      <c r="AD60" s="37" t="s">
        <v>354</v>
      </c>
      <c r="AE60" s="37" t="s">
        <v>354</v>
      </c>
      <c r="AF60" s="36" t="str">
        <f t="shared" si="4"/>
        <v>Less preferable</v>
      </c>
      <c r="AG60" s="36" t="str">
        <f t="shared" si="2"/>
        <v>Less preferable</v>
      </c>
      <c r="AH60" s="35" t="str">
        <f t="shared" si="3"/>
        <v>No</v>
      </c>
      <c r="AI60" s="30" t="s">
        <v>354</v>
      </c>
      <c r="AJ60" s="30" t="s">
        <v>354</v>
      </c>
      <c r="AK60" s="30" t="s">
        <v>389</v>
      </c>
      <c r="AL60" s="30" t="s">
        <v>389</v>
      </c>
      <c r="AM60" s="30" t="s">
        <v>354</v>
      </c>
      <c r="AN60" s="30" t="s">
        <v>353</v>
      </c>
      <c r="AO60" s="30"/>
      <c r="AP60" s="11"/>
    </row>
    <row r="61" spans="1:42" ht="90" x14ac:dyDescent="0.25">
      <c r="A61" s="15" t="s">
        <v>228</v>
      </c>
      <c r="B61" s="15" t="s">
        <v>329</v>
      </c>
      <c r="C61" s="15" t="s">
        <v>71</v>
      </c>
      <c r="D61" s="15">
        <v>24.09</v>
      </c>
      <c r="E61" s="15">
        <f>VLOOKUP(A61,Sheet1!$A$2:$G$148,7,FALSE)</f>
        <v>18</v>
      </c>
      <c r="F61" s="128">
        <f t="shared" si="0"/>
        <v>25.280199252801992</v>
      </c>
      <c r="G61" s="26">
        <v>86.163875547408793</v>
      </c>
      <c r="H61" s="26">
        <v>1.8107349859752997</v>
      </c>
      <c r="I61" s="26">
        <v>12.0253894666159</v>
      </c>
      <c r="J61" s="26">
        <v>3.55057334014657</v>
      </c>
      <c r="K61" s="29">
        <v>10.132317661947001</v>
      </c>
      <c r="L61" s="29">
        <v>11.3826014381481</v>
      </c>
      <c r="M61" s="29">
        <v>39.911872312779998</v>
      </c>
      <c r="N61" s="27">
        <v>6.0711055068275899</v>
      </c>
      <c r="O61" s="27">
        <v>6.3583607757696798</v>
      </c>
      <c r="P61" s="27">
        <v>14.2122976322604</v>
      </c>
      <c r="Q61" s="27">
        <v>21.0903916775145</v>
      </c>
      <c r="R61" s="20">
        <v>8.6058126139317999</v>
      </c>
      <c r="S61" s="20">
        <v>5.0139855486362697</v>
      </c>
      <c r="T61" s="20">
        <v>3.1698717545504</v>
      </c>
      <c r="U61" s="19">
        <v>11.125008101259301</v>
      </c>
      <c r="V61" s="19">
        <v>8.1527775352643008</v>
      </c>
      <c r="W61" s="19">
        <v>5.6120843005398999</v>
      </c>
      <c r="X61" s="21" t="s">
        <v>353</v>
      </c>
      <c r="Y61" s="23">
        <v>0</v>
      </c>
      <c r="Z61" s="23">
        <v>0</v>
      </c>
      <c r="AA61" s="24">
        <v>0</v>
      </c>
      <c r="AB61" s="25">
        <v>1</v>
      </c>
      <c r="AC61" s="22" t="s">
        <v>355</v>
      </c>
      <c r="AD61" s="37" t="s">
        <v>353</v>
      </c>
      <c r="AE61" s="37" t="s">
        <v>353</v>
      </c>
      <c r="AF61" s="34" t="str">
        <f t="shared" si="4"/>
        <v>Least preferable</v>
      </c>
      <c r="AG61" s="34" t="str">
        <f t="shared" si="2"/>
        <v>Least preferable</v>
      </c>
      <c r="AH61" s="34" t="str">
        <f t="shared" si="3"/>
        <v>Yes</v>
      </c>
      <c r="AI61" s="30" t="s">
        <v>389</v>
      </c>
      <c r="AJ61" s="30" t="s">
        <v>389</v>
      </c>
      <c r="AK61" s="30" t="s">
        <v>353</v>
      </c>
      <c r="AL61" s="38" t="s">
        <v>401</v>
      </c>
      <c r="AM61" s="30" t="s">
        <v>354</v>
      </c>
      <c r="AN61" s="30" t="s">
        <v>354</v>
      </c>
      <c r="AO61" s="30" t="s">
        <v>354</v>
      </c>
      <c r="AP61" s="11" t="s">
        <v>714</v>
      </c>
    </row>
    <row r="62" spans="1:42" ht="30" x14ac:dyDescent="0.25">
      <c r="A62" s="15" t="s">
        <v>229</v>
      </c>
      <c r="B62" s="15" t="s">
        <v>329</v>
      </c>
      <c r="C62" s="15" t="s">
        <v>72</v>
      </c>
      <c r="D62" s="15">
        <v>0.19</v>
      </c>
      <c r="E62" s="15">
        <f>VLOOKUP(A62,Sheet1!$A$2:$G$148,7,FALSE)</f>
        <v>0.16</v>
      </c>
      <c r="F62" s="128">
        <f t="shared" si="0"/>
        <v>15.789473684210531</v>
      </c>
      <c r="G62" s="26">
        <v>100</v>
      </c>
      <c r="H62" s="26">
        <v>0</v>
      </c>
      <c r="I62" s="26">
        <v>0</v>
      </c>
      <c r="J62" s="26">
        <v>0</v>
      </c>
      <c r="K62" s="29">
        <v>0</v>
      </c>
      <c r="L62" s="29">
        <v>0</v>
      </c>
      <c r="M62" s="29">
        <v>0</v>
      </c>
      <c r="N62" s="27">
        <v>0</v>
      </c>
      <c r="O62" s="27">
        <v>0</v>
      </c>
      <c r="P62" s="27">
        <v>0</v>
      </c>
      <c r="Q62" s="27">
        <v>0</v>
      </c>
      <c r="R62" s="20">
        <v>24.4858706093409</v>
      </c>
      <c r="S62" s="20">
        <v>21.071078157767101</v>
      </c>
      <c r="T62" s="20">
        <v>18.634896364316699</v>
      </c>
      <c r="U62" s="19">
        <v>28.527700832443301</v>
      </c>
      <c r="V62" s="19">
        <v>23.629717764111899</v>
      </c>
      <c r="W62" s="19">
        <v>21.922146105728899</v>
      </c>
      <c r="X62" s="21" t="s">
        <v>353</v>
      </c>
      <c r="Y62" s="23">
        <v>0</v>
      </c>
      <c r="Z62" s="23">
        <v>0</v>
      </c>
      <c r="AA62" s="24">
        <v>0</v>
      </c>
      <c r="AB62" s="25">
        <v>0</v>
      </c>
      <c r="AC62" s="22" t="s">
        <v>355</v>
      </c>
      <c r="AD62" s="37" t="s">
        <v>354</v>
      </c>
      <c r="AE62" s="37" t="s">
        <v>354</v>
      </c>
      <c r="AF62" s="34" t="str">
        <f t="shared" si="4"/>
        <v>Least preferable</v>
      </c>
      <c r="AG62" s="34" t="str">
        <f t="shared" si="2"/>
        <v>Least preferable</v>
      </c>
      <c r="AH62" s="34" t="str">
        <f t="shared" si="3"/>
        <v>Yes</v>
      </c>
      <c r="AI62" s="30" t="s">
        <v>389</v>
      </c>
      <c r="AJ62" s="30" t="s">
        <v>389</v>
      </c>
      <c r="AK62" s="30" t="s">
        <v>389</v>
      </c>
      <c r="AL62" s="30" t="s">
        <v>389</v>
      </c>
      <c r="AM62" s="30" t="s">
        <v>389</v>
      </c>
      <c r="AN62" s="30" t="s">
        <v>389</v>
      </c>
      <c r="AO62" s="30" t="s">
        <v>353</v>
      </c>
      <c r="AP62" s="11" t="s">
        <v>353</v>
      </c>
    </row>
    <row r="63" spans="1:42" ht="30" x14ac:dyDescent="0.25">
      <c r="A63" s="15" t="s">
        <v>230</v>
      </c>
      <c r="B63" s="15" t="s">
        <v>329</v>
      </c>
      <c r="C63" s="15" t="s">
        <v>73</v>
      </c>
      <c r="D63" s="15">
        <v>1.47</v>
      </c>
      <c r="E63" s="15">
        <f>VLOOKUP(A63,Sheet1!$A$2:$G$148,7,FALSE)</f>
        <v>0.7</v>
      </c>
      <c r="F63" s="128">
        <f t="shared" si="0"/>
        <v>52.380952380952387</v>
      </c>
      <c r="G63" s="26">
        <v>100</v>
      </c>
      <c r="H63" s="26">
        <v>0</v>
      </c>
      <c r="I63" s="26">
        <v>0</v>
      </c>
      <c r="J63" s="26">
        <v>0</v>
      </c>
      <c r="K63" s="29">
        <v>0</v>
      </c>
      <c r="L63" s="29">
        <v>0</v>
      </c>
      <c r="M63" s="29">
        <v>0.125301851947941</v>
      </c>
      <c r="N63" s="27">
        <v>0</v>
      </c>
      <c r="O63" s="27">
        <v>0</v>
      </c>
      <c r="P63" s="27">
        <v>0</v>
      </c>
      <c r="Q63" s="27">
        <v>0</v>
      </c>
      <c r="R63" s="20">
        <v>4.0708308997038998</v>
      </c>
      <c r="S63" s="20">
        <v>1.89037014276772</v>
      </c>
      <c r="T63" s="20">
        <v>1.1583522127511301</v>
      </c>
      <c r="U63" s="19">
        <v>7.27986351279948</v>
      </c>
      <c r="V63" s="19">
        <v>3.8423239478910798</v>
      </c>
      <c r="W63" s="19">
        <v>1.97188576069523</v>
      </c>
      <c r="X63" s="21" t="s">
        <v>353</v>
      </c>
      <c r="Y63" s="23">
        <v>0</v>
      </c>
      <c r="Z63" s="23">
        <v>0</v>
      </c>
      <c r="AA63" s="24">
        <v>0</v>
      </c>
      <c r="AB63" s="25">
        <v>1</v>
      </c>
      <c r="AC63" s="22" t="s">
        <v>355</v>
      </c>
      <c r="AD63" s="37" t="s">
        <v>354</v>
      </c>
      <c r="AE63" s="37" t="s">
        <v>354</v>
      </c>
      <c r="AF63" s="36" t="str">
        <f t="shared" si="4"/>
        <v>Less preferable</v>
      </c>
      <c r="AG63" s="36" t="str">
        <f t="shared" si="2"/>
        <v>Less preferable</v>
      </c>
      <c r="AH63" s="35" t="str">
        <f t="shared" si="3"/>
        <v>No</v>
      </c>
      <c r="AI63" s="30" t="s">
        <v>354</v>
      </c>
      <c r="AJ63" s="30" t="s">
        <v>354</v>
      </c>
      <c r="AK63" s="30" t="s">
        <v>389</v>
      </c>
      <c r="AL63" s="30" t="s">
        <v>389</v>
      </c>
      <c r="AM63" s="30" t="s">
        <v>389</v>
      </c>
      <c r="AN63" s="30" t="s">
        <v>389</v>
      </c>
      <c r="AO63" s="30"/>
      <c r="AP63" s="11"/>
    </row>
    <row r="64" spans="1:42" ht="30" x14ac:dyDescent="0.25">
      <c r="A64" s="15" t="s">
        <v>231</v>
      </c>
      <c r="B64" s="15" t="s">
        <v>329</v>
      </c>
      <c r="C64" s="15" t="s">
        <v>74</v>
      </c>
      <c r="D64" s="15">
        <v>19.21</v>
      </c>
      <c r="E64" s="15">
        <f>VLOOKUP(A64,Sheet1!$A$2:$G$148,7,FALSE)</f>
        <v>9.5</v>
      </c>
      <c r="F64" s="128">
        <f t="shared" si="0"/>
        <v>50.54659031754295</v>
      </c>
      <c r="G64" s="26">
        <v>85.020337663642394</v>
      </c>
      <c r="H64" s="26">
        <v>1.6790011261161002</v>
      </c>
      <c r="I64" s="26">
        <v>13.3006612102415</v>
      </c>
      <c r="J64" s="26">
        <v>0</v>
      </c>
      <c r="K64" s="29">
        <v>3.63990003398402</v>
      </c>
      <c r="L64" s="29">
        <v>3.6614271621374499</v>
      </c>
      <c r="M64" s="29">
        <v>34.342322327782</v>
      </c>
      <c r="N64" s="27">
        <v>0</v>
      </c>
      <c r="O64" s="27">
        <v>0</v>
      </c>
      <c r="P64" s="27">
        <v>21.6058721337196</v>
      </c>
      <c r="Q64" s="27">
        <v>25.1625052724631</v>
      </c>
      <c r="R64" s="20">
        <v>4.07523351585745</v>
      </c>
      <c r="S64" s="20">
        <v>2.3752822843300998</v>
      </c>
      <c r="T64" s="20">
        <v>1.4646551508502199</v>
      </c>
      <c r="U64" s="19">
        <v>6.7437183715170601</v>
      </c>
      <c r="V64" s="19">
        <v>3.8358020970708799</v>
      </c>
      <c r="W64" s="19">
        <v>2.7271852227961602</v>
      </c>
      <c r="X64" s="21" t="s">
        <v>353</v>
      </c>
      <c r="Y64" s="23">
        <v>0</v>
      </c>
      <c r="Z64" s="23">
        <v>0.153378233028374</v>
      </c>
      <c r="AA64" s="24">
        <v>0</v>
      </c>
      <c r="AB64" s="25">
        <v>1</v>
      </c>
      <c r="AC64" s="22" t="s">
        <v>355</v>
      </c>
      <c r="AD64" s="37" t="s">
        <v>353</v>
      </c>
      <c r="AE64" s="37" t="s">
        <v>353</v>
      </c>
      <c r="AF64" s="34" t="str">
        <f t="shared" si="4"/>
        <v>Least preferable</v>
      </c>
      <c r="AG64" s="36" t="str">
        <f t="shared" si="2"/>
        <v>Less preferable</v>
      </c>
      <c r="AH64" s="35" t="str">
        <f t="shared" si="3"/>
        <v>No</v>
      </c>
      <c r="AI64" s="30" t="s">
        <v>389</v>
      </c>
      <c r="AJ64" s="30" t="s">
        <v>389</v>
      </c>
      <c r="AK64" s="30" t="s">
        <v>353</v>
      </c>
      <c r="AL64" s="38" t="s">
        <v>400</v>
      </c>
      <c r="AM64" s="30" t="s">
        <v>402</v>
      </c>
      <c r="AN64" s="30" t="s">
        <v>354</v>
      </c>
      <c r="AO64" s="30" t="s">
        <v>353</v>
      </c>
      <c r="AP64" s="11" t="s">
        <v>353</v>
      </c>
    </row>
    <row r="65" spans="1:42" x14ac:dyDescent="0.25">
      <c r="A65" s="15" t="s">
        <v>232</v>
      </c>
      <c r="B65" s="15" t="s">
        <v>329</v>
      </c>
      <c r="C65" s="15" t="s">
        <v>75</v>
      </c>
      <c r="D65" s="15">
        <v>18.260000000000002</v>
      </c>
      <c r="E65" s="15">
        <f>VLOOKUP(A65,Sheet1!$A$2:$G$148,7,FALSE)</f>
        <v>12</v>
      </c>
      <c r="F65" s="128">
        <f t="shared" si="0"/>
        <v>34.282584884994527</v>
      </c>
      <c r="G65" s="26">
        <v>97.196536108293046</v>
      </c>
      <c r="H65" s="26">
        <v>0.99853271586712999</v>
      </c>
      <c r="I65" s="26">
        <v>1.8049311758398301</v>
      </c>
      <c r="J65" s="26">
        <v>0</v>
      </c>
      <c r="K65" s="29">
        <v>0.93551382195267097</v>
      </c>
      <c r="L65" s="29">
        <v>1.1899956229614901</v>
      </c>
      <c r="M65" s="29">
        <v>3.0205519167793402</v>
      </c>
      <c r="N65" s="27">
        <v>0</v>
      </c>
      <c r="O65" s="27">
        <v>0</v>
      </c>
      <c r="P65" s="27">
        <v>0</v>
      </c>
      <c r="Q65" s="27">
        <v>0</v>
      </c>
      <c r="R65" s="20">
        <v>2.41874485369254</v>
      </c>
      <c r="S65" s="20">
        <v>1.6640778226034001</v>
      </c>
      <c r="T65" s="20">
        <v>1.3644560600142399</v>
      </c>
      <c r="U65" s="19">
        <v>3.9857644069689502</v>
      </c>
      <c r="V65" s="19">
        <v>2.2091023657595001</v>
      </c>
      <c r="W65" s="19">
        <v>1.76554056465306</v>
      </c>
      <c r="X65" s="21" t="s">
        <v>353</v>
      </c>
      <c r="Y65" s="23">
        <v>0</v>
      </c>
      <c r="Z65" s="23">
        <v>0</v>
      </c>
      <c r="AA65" s="24">
        <v>0</v>
      </c>
      <c r="AB65" s="25">
        <v>13</v>
      </c>
      <c r="AC65" s="22" t="s">
        <v>355</v>
      </c>
      <c r="AD65" s="37" t="s">
        <v>354</v>
      </c>
      <c r="AE65" s="37" t="s">
        <v>354</v>
      </c>
      <c r="AF65" s="36" t="str">
        <f t="shared" si="4"/>
        <v>Less preferable</v>
      </c>
      <c r="AG65" s="36" t="str">
        <f t="shared" si="2"/>
        <v>Less preferable</v>
      </c>
      <c r="AH65" s="35" t="str">
        <f t="shared" si="3"/>
        <v>No</v>
      </c>
      <c r="AI65" s="30" t="s">
        <v>354</v>
      </c>
      <c r="AJ65" s="30" t="s">
        <v>354</v>
      </c>
      <c r="AK65" s="30" t="s">
        <v>389</v>
      </c>
      <c r="AL65" s="30" t="s">
        <v>389</v>
      </c>
      <c r="AM65" s="30" t="s">
        <v>354</v>
      </c>
      <c r="AN65" s="30" t="s">
        <v>353</v>
      </c>
      <c r="AO65" s="30"/>
      <c r="AP65" s="11"/>
    </row>
    <row r="66" spans="1:42" ht="30" x14ac:dyDescent="0.25">
      <c r="A66" s="15" t="s">
        <v>233</v>
      </c>
      <c r="B66" s="15" t="s">
        <v>329</v>
      </c>
      <c r="C66" s="15" t="s">
        <v>76</v>
      </c>
      <c r="D66" s="15">
        <v>10.86</v>
      </c>
      <c r="E66" s="15">
        <f>VLOOKUP(A66,Sheet1!$A$2:$G$148,7,FALSE)</f>
        <v>5.5</v>
      </c>
      <c r="F66" s="128">
        <f t="shared" si="0"/>
        <v>49.355432780847138</v>
      </c>
      <c r="G66" s="26">
        <v>83.711945534294699</v>
      </c>
      <c r="H66" s="26">
        <v>2.3681371649522003</v>
      </c>
      <c r="I66" s="26">
        <v>13.919917300753101</v>
      </c>
      <c r="J66" s="26">
        <v>0</v>
      </c>
      <c r="K66" s="29">
        <v>8.0972741031642101</v>
      </c>
      <c r="L66" s="29">
        <v>8.5251833313966401</v>
      </c>
      <c r="M66" s="29">
        <v>16.647781206204399</v>
      </c>
      <c r="N66" s="27">
        <v>0</v>
      </c>
      <c r="O66" s="27">
        <v>0</v>
      </c>
      <c r="P66" s="27">
        <v>0</v>
      </c>
      <c r="Q66" s="27">
        <v>0</v>
      </c>
      <c r="R66" s="20">
        <v>2.4386372692524301</v>
      </c>
      <c r="S66" s="20">
        <v>1.72546694187659</v>
      </c>
      <c r="T66" s="20">
        <v>1.58831805265115</v>
      </c>
      <c r="U66" s="19">
        <v>4.2093585526995003</v>
      </c>
      <c r="V66" s="19">
        <v>2.31345179903927</v>
      </c>
      <c r="W66" s="19">
        <v>1.7901175114258101</v>
      </c>
      <c r="X66" s="21" t="s">
        <v>353</v>
      </c>
      <c r="Y66" s="23">
        <v>0</v>
      </c>
      <c r="Z66" s="23">
        <v>0</v>
      </c>
      <c r="AA66" s="24">
        <v>0</v>
      </c>
      <c r="AB66" s="25">
        <v>11</v>
      </c>
      <c r="AC66" s="22" t="s">
        <v>355</v>
      </c>
      <c r="AD66" s="37" t="s">
        <v>354</v>
      </c>
      <c r="AE66" s="37" t="s">
        <v>354</v>
      </c>
      <c r="AF66" s="36" t="str">
        <f t="shared" si="4"/>
        <v>Less preferable</v>
      </c>
      <c r="AG66" s="36" t="str">
        <f t="shared" si="2"/>
        <v>Less preferable</v>
      </c>
      <c r="AH66" s="35" t="str">
        <f t="shared" si="3"/>
        <v>No</v>
      </c>
      <c r="AI66" s="30" t="s">
        <v>354</v>
      </c>
      <c r="AJ66" s="30" t="s">
        <v>354</v>
      </c>
      <c r="AK66" s="30" t="s">
        <v>389</v>
      </c>
      <c r="AL66" s="30" t="s">
        <v>389</v>
      </c>
      <c r="AM66" s="30" t="s">
        <v>354</v>
      </c>
      <c r="AN66" s="30" t="s">
        <v>353</v>
      </c>
      <c r="AO66" s="30"/>
      <c r="AP66" s="11"/>
    </row>
    <row r="67" spans="1:42" ht="30" x14ac:dyDescent="0.25">
      <c r="A67" s="15" t="s">
        <v>234</v>
      </c>
      <c r="B67" s="15" t="s">
        <v>329</v>
      </c>
      <c r="C67" s="15" t="s">
        <v>77</v>
      </c>
      <c r="D67" s="15">
        <v>11.6</v>
      </c>
      <c r="E67" s="15">
        <f>VLOOKUP(A67,Sheet1!$A$2:$G$148,7,FALSE)</f>
        <v>5.75</v>
      </c>
      <c r="F67" s="128">
        <f t="shared" si="0"/>
        <v>50.431034482758619</v>
      </c>
      <c r="G67" s="26">
        <v>99.922860959866156</v>
      </c>
      <c r="H67" s="26">
        <v>7.7139040133841E-2</v>
      </c>
      <c r="I67" s="26">
        <v>0</v>
      </c>
      <c r="J67" s="26">
        <v>0</v>
      </c>
      <c r="K67" s="29">
        <v>0</v>
      </c>
      <c r="L67" s="29">
        <v>0</v>
      </c>
      <c r="M67" s="29">
        <v>0.163998545841994</v>
      </c>
      <c r="N67" s="27">
        <v>0</v>
      </c>
      <c r="O67" s="27">
        <v>0</v>
      </c>
      <c r="P67" s="27">
        <v>0</v>
      </c>
      <c r="Q67" s="27">
        <v>0</v>
      </c>
      <c r="R67" s="20">
        <v>1.44804912493697</v>
      </c>
      <c r="S67" s="20">
        <v>0.42796403463059501</v>
      </c>
      <c r="T67" s="20">
        <v>0.31713368242620898</v>
      </c>
      <c r="U67" s="19">
        <v>2.8669293135874701</v>
      </c>
      <c r="V67" s="19">
        <v>1.26114195474503</v>
      </c>
      <c r="W67" s="19">
        <v>0.67967602942127503</v>
      </c>
      <c r="X67" s="21" t="s">
        <v>353</v>
      </c>
      <c r="Y67" s="23">
        <v>0</v>
      </c>
      <c r="Z67" s="23">
        <v>0</v>
      </c>
      <c r="AA67" s="24">
        <v>0</v>
      </c>
      <c r="AB67" s="25">
        <v>1</v>
      </c>
      <c r="AC67" s="22" t="s">
        <v>353</v>
      </c>
      <c r="AD67" s="37" t="s">
        <v>354</v>
      </c>
      <c r="AE67" s="37" t="s">
        <v>354</v>
      </c>
      <c r="AF67" s="36" t="str">
        <f t="shared" si="4"/>
        <v>Less preferable</v>
      </c>
      <c r="AG67" s="36" t="str">
        <f t="shared" si="2"/>
        <v>Less preferable</v>
      </c>
      <c r="AH67" s="35" t="str">
        <f t="shared" si="3"/>
        <v>No</v>
      </c>
      <c r="AI67" s="30" t="s">
        <v>354</v>
      </c>
      <c r="AJ67" s="30" t="s">
        <v>353</v>
      </c>
      <c r="AK67" s="30" t="s">
        <v>389</v>
      </c>
      <c r="AL67" s="30" t="s">
        <v>389</v>
      </c>
      <c r="AM67" s="30" t="s">
        <v>354</v>
      </c>
      <c r="AN67" s="30" t="s">
        <v>353</v>
      </c>
      <c r="AO67" s="30"/>
      <c r="AP67" s="11"/>
    </row>
    <row r="68" spans="1:42" ht="30" x14ac:dyDescent="0.25">
      <c r="A68" s="15" t="s">
        <v>235</v>
      </c>
      <c r="B68" s="15" t="s">
        <v>329</v>
      </c>
      <c r="C68" s="15" t="s">
        <v>78</v>
      </c>
      <c r="D68" s="15">
        <v>4.74</v>
      </c>
      <c r="E68" s="15">
        <f>VLOOKUP(A68,Sheet1!$A$2:$G$148,7,FALSE)</f>
        <v>2.5</v>
      </c>
      <c r="F68" s="128">
        <f t="shared" si="0"/>
        <v>47.257383966244724</v>
      </c>
      <c r="G68" s="26">
        <v>100</v>
      </c>
      <c r="H68" s="26">
        <v>0</v>
      </c>
      <c r="I68" s="26">
        <v>0</v>
      </c>
      <c r="J68" s="26">
        <v>0</v>
      </c>
      <c r="K68" s="29">
        <v>0</v>
      </c>
      <c r="L68" s="29">
        <v>0</v>
      </c>
      <c r="M68" s="29">
        <v>0</v>
      </c>
      <c r="N68" s="27">
        <v>0</v>
      </c>
      <c r="O68" s="27">
        <v>0</v>
      </c>
      <c r="P68" s="27">
        <v>0</v>
      </c>
      <c r="Q68" s="27">
        <v>0</v>
      </c>
      <c r="R68" s="20">
        <v>0</v>
      </c>
      <c r="S68" s="20">
        <v>0</v>
      </c>
      <c r="T68" s="20">
        <v>0</v>
      </c>
      <c r="U68" s="19">
        <v>5.1305424170852102E-3</v>
      </c>
      <c r="V68" s="19">
        <v>0</v>
      </c>
      <c r="W68" s="19">
        <v>0</v>
      </c>
      <c r="X68" s="21" t="s">
        <v>354</v>
      </c>
      <c r="Y68" s="23">
        <v>0</v>
      </c>
      <c r="Z68" s="23">
        <v>0</v>
      </c>
      <c r="AA68" s="24">
        <v>0</v>
      </c>
      <c r="AB68" s="25">
        <v>2</v>
      </c>
      <c r="AC68" s="22" t="s">
        <v>354</v>
      </c>
      <c r="AD68" s="37" t="s">
        <v>354</v>
      </c>
      <c r="AE68" s="37" t="s">
        <v>354</v>
      </c>
      <c r="AF68" s="35" t="str">
        <f t="shared" si="4"/>
        <v>Most preferable</v>
      </c>
      <c r="AG68" s="35" t="str">
        <f t="shared" si="2"/>
        <v>Most preferable</v>
      </c>
      <c r="AH68" s="35" t="str">
        <f t="shared" si="3"/>
        <v>No</v>
      </c>
      <c r="AI68" s="30" t="s">
        <v>354</v>
      </c>
      <c r="AJ68" s="30" t="s">
        <v>354</v>
      </c>
      <c r="AK68" s="30" t="s">
        <v>389</v>
      </c>
      <c r="AL68" s="30" t="s">
        <v>389</v>
      </c>
      <c r="AM68" s="30" t="s">
        <v>389</v>
      </c>
      <c r="AN68" s="30" t="s">
        <v>389</v>
      </c>
      <c r="AO68" s="30"/>
      <c r="AP68" s="11"/>
    </row>
    <row r="69" spans="1:42" ht="30" x14ac:dyDescent="0.25">
      <c r="A69" s="15" t="s">
        <v>236</v>
      </c>
      <c r="B69" s="15" t="s">
        <v>329</v>
      </c>
      <c r="C69" s="15" t="s">
        <v>79</v>
      </c>
      <c r="D69" s="15">
        <v>4.1399999999999997</v>
      </c>
      <c r="E69" s="15">
        <f>VLOOKUP(A69,Sheet1!$A$2:$G$148,7,FALSE)</f>
        <v>2</v>
      </c>
      <c r="F69" s="128">
        <f t="shared" si="0"/>
        <v>51.690821256038646</v>
      </c>
      <c r="G69" s="26">
        <v>100</v>
      </c>
      <c r="H69" s="26">
        <v>0</v>
      </c>
      <c r="I69" s="26">
        <v>0</v>
      </c>
      <c r="J69" s="26">
        <v>0</v>
      </c>
      <c r="K69" s="29">
        <v>0</v>
      </c>
      <c r="L69" s="29">
        <v>0</v>
      </c>
      <c r="M69" s="29">
        <v>0</v>
      </c>
      <c r="N69" s="27">
        <v>0</v>
      </c>
      <c r="O69" s="27">
        <v>0</v>
      </c>
      <c r="P69" s="27">
        <v>0</v>
      </c>
      <c r="Q69" s="27">
        <v>0</v>
      </c>
      <c r="R69" s="20">
        <v>5.5878939925986204</v>
      </c>
      <c r="S69" s="20">
        <v>3.8322309686170999</v>
      </c>
      <c r="T69" s="20">
        <v>3.1698751511935299</v>
      </c>
      <c r="U69" s="19">
        <v>6.9608212798052103</v>
      </c>
      <c r="V69" s="19">
        <v>5.4369737975110404</v>
      </c>
      <c r="W69" s="19">
        <v>4.2470436500289699</v>
      </c>
      <c r="X69" s="21" t="s">
        <v>354</v>
      </c>
      <c r="Y69" s="23">
        <v>0</v>
      </c>
      <c r="Z69" s="23">
        <v>0</v>
      </c>
      <c r="AA69" s="24">
        <v>0</v>
      </c>
      <c r="AB69" s="25">
        <v>11</v>
      </c>
      <c r="AC69" s="22" t="s">
        <v>354</v>
      </c>
      <c r="AD69" s="37" t="s">
        <v>354</v>
      </c>
      <c r="AE69" s="37" t="s">
        <v>354</v>
      </c>
      <c r="AF69" s="36" t="str">
        <f t="shared" si="4"/>
        <v>Less preferable</v>
      </c>
      <c r="AG69" s="36" t="str">
        <f t="shared" si="2"/>
        <v>Less preferable</v>
      </c>
      <c r="AH69" s="35" t="str">
        <f t="shared" si="3"/>
        <v>No</v>
      </c>
      <c r="AI69" s="30" t="s">
        <v>354</v>
      </c>
      <c r="AJ69" s="30" t="s">
        <v>354</v>
      </c>
      <c r="AK69" s="30" t="s">
        <v>389</v>
      </c>
      <c r="AL69" s="30" t="s">
        <v>389</v>
      </c>
      <c r="AM69" s="30" t="s">
        <v>389</v>
      </c>
      <c r="AN69" s="30" t="s">
        <v>389</v>
      </c>
      <c r="AO69" s="30"/>
      <c r="AP69" s="11"/>
    </row>
    <row r="70" spans="1:42" ht="45" x14ac:dyDescent="0.25">
      <c r="A70" s="15" t="s">
        <v>237</v>
      </c>
      <c r="B70" s="15" t="s">
        <v>329</v>
      </c>
      <c r="C70" s="15" t="s">
        <v>80</v>
      </c>
      <c r="D70" s="15">
        <v>1.46</v>
      </c>
      <c r="E70" s="15">
        <f>VLOOKUP(A70,Sheet1!$A$2:$G$148,7,FALSE)</f>
        <v>0</v>
      </c>
      <c r="F70" s="128">
        <f t="shared" si="0"/>
        <v>20</v>
      </c>
      <c r="G70" s="26">
        <v>100</v>
      </c>
      <c r="H70" s="26">
        <v>0</v>
      </c>
      <c r="I70" s="26">
        <v>0</v>
      </c>
      <c r="J70" s="26">
        <v>0</v>
      </c>
      <c r="K70" s="29">
        <v>0</v>
      </c>
      <c r="L70" s="29">
        <v>0</v>
      </c>
      <c r="M70" s="29">
        <v>0</v>
      </c>
      <c r="N70" s="27">
        <v>0</v>
      </c>
      <c r="O70" s="27">
        <v>0</v>
      </c>
      <c r="P70" s="27">
        <v>0</v>
      </c>
      <c r="Q70" s="27">
        <v>0</v>
      </c>
      <c r="R70" s="20">
        <v>2.60817623069675</v>
      </c>
      <c r="S70" s="20">
        <v>1.3442508352070801</v>
      </c>
      <c r="T70" s="20">
        <v>1.1796487067227801</v>
      </c>
      <c r="U70" s="19">
        <v>3.0196590000445198</v>
      </c>
      <c r="V70" s="19">
        <v>1.7831898428734301</v>
      </c>
      <c r="W70" s="19">
        <v>1.50885297401533</v>
      </c>
      <c r="X70" s="21" t="s">
        <v>353</v>
      </c>
      <c r="Y70" s="23">
        <v>0</v>
      </c>
      <c r="Z70" s="23">
        <v>0</v>
      </c>
      <c r="AA70" s="24">
        <v>0</v>
      </c>
      <c r="AB70" s="25">
        <v>0</v>
      </c>
      <c r="AC70" s="22" t="s">
        <v>354</v>
      </c>
      <c r="AD70" s="37" t="s">
        <v>354</v>
      </c>
      <c r="AE70" s="37" t="s">
        <v>354</v>
      </c>
      <c r="AF70" s="36" t="str">
        <f t="shared" si="4"/>
        <v>Less preferable</v>
      </c>
      <c r="AG70" s="36" t="str">
        <f t="shared" si="2"/>
        <v>Less preferable</v>
      </c>
      <c r="AH70" s="35" t="str">
        <f t="shared" si="3"/>
        <v>No</v>
      </c>
      <c r="AI70" s="30" t="s">
        <v>354</v>
      </c>
      <c r="AJ70" s="30" t="s">
        <v>354</v>
      </c>
      <c r="AK70" s="30" t="s">
        <v>389</v>
      </c>
      <c r="AL70" s="30" t="s">
        <v>389</v>
      </c>
      <c r="AM70" s="30" t="s">
        <v>389</v>
      </c>
      <c r="AN70" s="30" t="s">
        <v>389</v>
      </c>
      <c r="AO70" s="30"/>
      <c r="AP70" s="11"/>
    </row>
    <row r="71" spans="1:42" ht="30" x14ac:dyDescent="0.25">
      <c r="A71" s="15" t="s">
        <v>238</v>
      </c>
      <c r="B71" s="15" t="s">
        <v>329</v>
      </c>
      <c r="C71" s="15" t="s">
        <v>81</v>
      </c>
      <c r="D71" s="15">
        <v>1.59</v>
      </c>
      <c r="E71" s="15">
        <f>VLOOKUP(A71,Sheet1!$A$2:$G$148,7,FALSE)</f>
        <v>0</v>
      </c>
      <c r="F71" s="128">
        <f t="shared" si="0"/>
        <v>20</v>
      </c>
      <c r="G71" s="26">
        <v>100</v>
      </c>
      <c r="H71" s="26">
        <v>0</v>
      </c>
      <c r="I71" s="26">
        <v>0</v>
      </c>
      <c r="J71" s="26">
        <v>0</v>
      </c>
      <c r="K71" s="29">
        <v>0</v>
      </c>
      <c r="L71" s="29">
        <v>0</v>
      </c>
      <c r="M71" s="29">
        <v>0</v>
      </c>
      <c r="N71" s="27">
        <v>0</v>
      </c>
      <c r="O71" s="27">
        <v>0</v>
      </c>
      <c r="P71" s="27">
        <v>0</v>
      </c>
      <c r="Q71" s="27">
        <v>0</v>
      </c>
      <c r="R71" s="20">
        <v>3.1933843047870898</v>
      </c>
      <c r="S71" s="20">
        <v>1.84360106181672</v>
      </c>
      <c r="T71" s="20">
        <v>1.6321247339059799</v>
      </c>
      <c r="U71" s="19">
        <v>3.78641051981496</v>
      </c>
      <c r="V71" s="19">
        <v>2.7916304795090801</v>
      </c>
      <c r="W71" s="19">
        <v>2.0193683487034302</v>
      </c>
      <c r="X71" s="21" t="s">
        <v>354</v>
      </c>
      <c r="Y71" s="23">
        <v>0</v>
      </c>
      <c r="Z71" s="23">
        <v>0</v>
      </c>
      <c r="AA71" s="24">
        <v>0</v>
      </c>
      <c r="AB71" s="25">
        <v>0</v>
      </c>
      <c r="AC71" s="22" t="s">
        <v>354</v>
      </c>
      <c r="AD71" s="37" t="s">
        <v>354</v>
      </c>
      <c r="AE71" s="37" t="s">
        <v>354</v>
      </c>
      <c r="AF71" s="36" t="str">
        <f t="shared" si="4"/>
        <v>Less preferable</v>
      </c>
      <c r="AG71" s="36" t="str">
        <f t="shared" si="2"/>
        <v>Less preferable</v>
      </c>
      <c r="AH71" s="35" t="str">
        <f t="shared" si="3"/>
        <v>No</v>
      </c>
      <c r="AI71" s="30" t="s">
        <v>354</v>
      </c>
      <c r="AJ71" s="30" t="s">
        <v>354</v>
      </c>
      <c r="AK71" s="30" t="s">
        <v>389</v>
      </c>
      <c r="AL71" s="30" t="s">
        <v>389</v>
      </c>
      <c r="AM71" s="30" t="s">
        <v>389</v>
      </c>
      <c r="AN71" s="30" t="s">
        <v>389</v>
      </c>
      <c r="AO71" s="30"/>
      <c r="AP71" s="11"/>
    </row>
    <row r="72" spans="1:42" ht="90" x14ac:dyDescent="0.25">
      <c r="A72" s="15" t="s">
        <v>239</v>
      </c>
      <c r="B72" s="15" t="s">
        <v>330</v>
      </c>
      <c r="C72" s="15" t="s">
        <v>82</v>
      </c>
      <c r="D72" s="15">
        <v>1.47</v>
      </c>
      <c r="E72" s="15">
        <f>VLOOKUP(A72,Sheet1!$A$2:$G$148,7,FALSE)</f>
        <v>1.53</v>
      </c>
      <c r="F72" s="128">
        <f t="shared" si="0"/>
        <v>-4.081632653061229</v>
      </c>
      <c r="G72" s="26">
        <v>100</v>
      </c>
      <c r="H72" s="26">
        <v>0</v>
      </c>
      <c r="I72" s="26">
        <v>0</v>
      </c>
      <c r="J72" s="26">
        <v>0</v>
      </c>
      <c r="K72" s="29">
        <v>0</v>
      </c>
      <c r="L72" s="29">
        <v>0</v>
      </c>
      <c r="M72" s="29">
        <v>0</v>
      </c>
      <c r="N72" s="27">
        <v>0</v>
      </c>
      <c r="O72" s="27">
        <v>0</v>
      </c>
      <c r="P72" s="27">
        <v>0</v>
      </c>
      <c r="Q72" s="27">
        <v>0</v>
      </c>
      <c r="R72" s="20">
        <v>2.6442374573403602</v>
      </c>
      <c r="S72" s="20">
        <v>1.4649777549788201</v>
      </c>
      <c r="T72" s="20">
        <v>0</v>
      </c>
      <c r="U72" s="19">
        <v>9.8364405931469197</v>
      </c>
      <c r="V72" s="19">
        <v>2.2414651075146099</v>
      </c>
      <c r="W72" s="19">
        <v>1.6201355265732</v>
      </c>
      <c r="X72" s="21" t="s">
        <v>354</v>
      </c>
      <c r="Y72" s="23">
        <v>0</v>
      </c>
      <c r="Z72" s="23">
        <v>0</v>
      </c>
      <c r="AA72" s="24">
        <v>0</v>
      </c>
      <c r="AB72" s="25">
        <v>0</v>
      </c>
      <c r="AC72" s="22" t="s">
        <v>354</v>
      </c>
      <c r="AD72" s="37" t="s">
        <v>354</v>
      </c>
      <c r="AE72" s="37" t="s">
        <v>354</v>
      </c>
      <c r="AF72" s="36" t="str">
        <f t="shared" si="4"/>
        <v>Less preferable</v>
      </c>
      <c r="AG72" s="34" t="str">
        <f t="shared" si="2"/>
        <v>Least preferable</v>
      </c>
      <c r="AH72" s="34" t="str">
        <f t="shared" si="3"/>
        <v>Yes</v>
      </c>
      <c r="AI72" s="30" t="s">
        <v>354</v>
      </c>
      <c r="AJ72" s="30" t="s">
        <v>354</v>
      </c>
      <c r="AK72" s="30" t="s">
        <v>389</v>
      </c>
      <c r="AL72" s="30" t="s">
        <v>389</v>
      </c>
      <c r="AM72" s="30" t="s">
        <v>389</v>
      </c>
      <c r="AN72" s="30" t="s">
        <v>389</v>
      </c>
      <c r="AO72" s="30"/>
      <c r="AP72" s="11" t="s">
        <v>714</v>
      </c>
    </row>
    <row r="73" spans="1:42" ht="30" x14ac:dyDescent="0.25">
      <c r="A73" s="15" t="s">
        <v>240</v>
      </c>
      <c r="B73" s="15" t="s">
        <v>330</v>
      </c>
      <c r="C73" s="15" t="s">
        <v>83</v>
      </c>
      <c r="D73" s="15">
        <v>4.3</v>
      </c>
      <c r="E73" s="15">
        <f>VLOOKUP(A73,Sheet1!$A$2:$G$148,7,FALSE)</f>
        <v>2</v>
      </c>
      <c r="F73" s="128">
        <f t="shared" si="0"/>
        <v>53.488372093023258</v>
      </c>
      <c r="G73" s="26">
        <v>100</v>
      </c>
      <c r="H73" s="26">
        <v>0</v>
      </c>
      <c r="I73" s="26">
        <v>0</v>
      </c>
      <c r="J73" s="26">
        <v>0</v>
      </c>
      <c r="K73" s="29">
        <v>0</v>
      </c>
      <c r="L73" s="29">
        <v>0</v>
      </c>
      <c r="M73" s="29">
        <v>0</v>
      </c>
      <c r="N73" s="27">
        <v>0</v>
      </c>
      <c r="O73" s="27">
        <v>0</v>
      </c>
      <c r="P73" s="27">
        <v>0</v>
      </c>
      <c r="Q73" s="27">
        <v>0</v>
      </c>
      <c r="R73" s="20">
        <v>1.60012552235686</v>
      </c>
      <c r="S73" s="20">
        <v>0.34477863438657103</v>
      </c>
      <c r="T73" s="20">
        <v>0.267883475725742</v>
      </c>
      <c r="U73" s="19">
        <v>4.15820837443313</v>
      </c>
      <c r="V73" s="19">
        <v>0.87485059816662702</v>
      </c>
      <c r="W73" s="19">
        <v>0.40057571696057198</v>
      </c>
      <c r="X73" s="21" t="s">
        <v>354</v>
      </c>
      <c r="Y73" s="23">
        <v>0</v>
      </c>
      <c r="Z73" s="23">
        <v>0</v>
      </c>
      <c r="AA73" s="24">
        <v>0</v>
      </c>
      <c r="AB73" s="25">
        <v>0</v>
      </c>
      <c r="AC73" s="22" t="s">
        <v>354</v>
      </c>
      <c r="AD73" s="37" t="s">
        <v>354</v>
      </c>
      <c r="AE73" s="37" t="s">
        <v>354</v>
      </c>
      <c r="AF73" s="36" t="str">
        <f t="shared" si="4"/>
        <v>Less preferable</v>
      </c>
      <c r="AG73" s="36" t="str">
        <f t="shared" si="2"/>
        <v>Less preferable</v>
      </c>
      <c r="AH73" s="35" t="str">
        <f t="shared" si="3"/>
        <v>No</v>
      </c>
      <c r="AI73" s="30" t="s">
        <v>354</v>
      </c>
      <c r="AJ73" s="30" t="s">
        <v>354</v>
      </c>
      <c r="AK73" s="30" t="s">
        <v>389</v>
      </c>
      <c r="AL73" s="30" t="s">
        <v>389</v>
      </c>
      <c r="AM73" s="30" t="s">
        <v>389</v>
      </c>
      <c r="AN73" s="30" t="s">
        <v>389</v>
      </c>
      <c r="AO73" s="30"/>
      <c r="AP73" s="11"/>
    </row>
    <row r="74" spans="1:42" ht="30" x14ac:dyDescent="0.25">
      <c r="A74" s="15" t="s">
        <v>241</v>
      </c>
      <c r="B74" s="15" t="s">
        <v>330</v>
      </c>
      <c r="C74" s="15" t="s">
        <v>84</v>
      </c>
      <c r="D74" s="15">
        <v>1.8</v>
      </c>
      <c r="E74" s="15">
        <f>VLOOKUP(A74,Sheet1!$A$2:$G$148,7,FALSE)</f>
        <v>0.6</v>
      </c>
      <c r="F74" s="128">
        <f t="shared" si="0"/>
        <v>66.666666666666671</v>
      </c>
      <c r="G74" s="26">
        <v>100</v>
      </c>
      <c r="H74" s="26">
        <v>0</v>
      </c>
      <c r="I74" s="26">
        <v>0</v>
      </c>
      <c r="J74" s="26">
        <v>0</v>
      </c>
      <c r="K74" s="29">
        <v>0</v>
      </c>
      <c r="L74" s="29">
        <v>0</v>
      </c>
      <c r="M74" s="29">
        <v>0</v>
      </c>
      <c r="N74" s="27">
        <v>0</v>
      </c>
      <c r="O74" s="27">
        <v>0</v>
      </c>
      <c r="P74" s="27">
        <v>0</v>
      </c>
      <c r="Q74" s="27">
        <v>0</v>
      </c>
      <c r="R74" s="20">
        <v>2.54812785846116</v>
      </c>
      <c r="S74" s="20">
        <v>2.1926352834717102</v>
      </c>
      <c r="T74" s="20">
        <v>2.0265364849089198</v>
      </c>
      <c r="U74" s="19">
        <v>2.87731395838843</v>
      </c>
      <c r="V74" s="19">
        <v>2.4008624521119799</v>
      </c>
      <c r="W74" s="19">
        <v>2.26050766298393</v>
      </c>
      <c r="X74" s="21" t="s">
        <v>354</v>
      </c>
      <c r="Y74" s="23">
        <v>0</v>
      </c>
      <c r="Z74" s="23">
        <v>0</v>
      </c>
      <c r="AA74" s="24">
        <v>0</v>
      </c>
      <c r="AB74" s="25">
        <v>0</v>
      </c>
      <c r="AC74" s="22" t="s">
        <v>354</v>
      </c>
      <c r="AD74" s="37" t="s">
        <v>354</v>
      </c>
      <c r="AE74" s="37" t="s">
        <v>354</v>
      </c>
      <c r="AF74" s="36" t="str">
        <f t="shared" si="4"/>
        <v>Less preferable</v>
      </c>
      <c r="AG74" s="36" t="str">
        <f t="shared" si="2"/>
        <v>Less preferable</v>
      </c>
      <c r="AH74" s="35" t="str">
        <f t="shared" si="3"/>
        <v>No</v>
      </c>
      <c r="AI74" s="30" t="s">
        <v>354</v>
      </c>
      <c r="AJ74" s="30" t="s">
        <v>354</v>
      </c>
      <c r="AK74" s="30" t="s">
        <v>389</v>
      </c>
      <c r="AL74" s="30" t="s">
        <v>389</v>
      </c>
      <c r="AM74" s="30" t="s">
        <v>389</v>
      </c>
      <c r="AN74" s="30" t="s">
        <v>389</v>
      </c>
      <c r="AO74" s="30"/>
      <c r="AP74" s="11"/>
    </row>
    <row r="75" spans="1:42" ht="30" x14ac:dyDescent="0.25">
      <c r="A75" s="15" t="s">
        <v>242</v>
      </c>
      <c r="B75" s="15" t="s">
        <v>331</v>
      </c>
      <c r="C75" s="15" t="s">
        <v>85</v>
      </c>
      <c r="D75" s="15">
        <v>0.97</v>
      </c>
      <c r="E75" s="15">
        <f>VLOOKUP(A75,Sheet1!$A$2:$G$148,7,FALSE)</f>
        <v>0.18</v>
      </c>
      <c r="F75" s="128">
        <f t="shared" si="0"/>
        <v>81.44329896907216</v>
      </c>
      <c r="G75" s="26">
        <v>100</v>
      </c>
      <c r="H75" s="26">
        <v>0</v>
      </c>
      <c r="I75" s="26">
        <v>0</v>
      </c>
      <c r="J75" s="26">
        <v>0</v>
      </c>
      <c r="K75" s="29">
        <v>0</v>
      </c>
      <c r="L75" s="29">
        <v>0</v>
      </c>
      <c r="M75" s="29">
        <v>0</v>
      </c>
      <c r="N75" s="27">
        <v>0</v>
      </c>
      <c r="O75" s="27">
        <v>0</v>
      </c>
      <c r="P75" s="27">
        <v>0</v>
      </c>
      <c r="Q75" s="27">
        <v>0</v>
      </c>
      <c r="R75" s="20">
        <v>2.7092871208787299</v>
      </c>
      <c r="S75" s="20">
        <v>2.0057785411145201</v>
      </c>
      <c r="T75" s="20">
        <v>0.97092954729761505</v>
      </c>
      <c r="U75" s="19">
        <v>2.99768741793297</v>
      </c>
      <c r="V75" s="19">
        <v>2.4609233714605598</v>
      </c>
      <c r="W75" s="19">
        <v>2.08856649065841</v>
      </c>
      <c r="X75" s="21" t="s">
        <v>354</v>
      </c>
      <c r="Y75" s="23">
        <v>0</v>
      </c>
      <c r="Z75" s="23">
        <v>0</v>
      </c>
      <c r="AA75" s="24">
        <v>0</v>
      </c>
      <c r="AB75" s="25">
        <v>2</v>
      </c>
      <c r="AC75" s="22" t="s">
        <v>354</v>
      </c>
      <c r="AD75" s="37" t="s">
        <v>354</v>
      </c>
      <c r="AE75" s="37" t="s">
        <v>354</v>
      </c>
      <c r="AF75" s="36" t="str">
        <f t="shared" si="4"/>
        <v>Less preferable</v>
      </c>
      <c r="AG75" s="36" t="str">
        <f t="shared" si="2"/>
        <v>Less preferable</v>
      </c>
      <c r="AH75" s="35" t="str">
        <f t="shared" si="3"/>
        <v>No</v>
      </c>
      <c r="AI75" s="30" t="s">
        <v>354</v>
      </c>
      <c r="AJ75" s="30" t="s">
        <v>354</v>
      </c>
      <c r="AK75" s="30" t="s">
        <v>389</v>
      </c>
      <c r="AL75" s="30" t="s">
        <v>389</v>
      </c>
      <c r="AM75" s="30" t="s">
        <v>389</v>
      </c>
      <c r="AN75" s="30" t="s">
        <v>389</v>
      </c>
      <c r="AO75" s="30"/>
      <c r="AP75" s="11"/>
    </row>
    <row r="76" spans="1:42" x14ac:dyDescent="0.25">
      <c r="A76" s="15" t="s">
        <v>243</v>
      </c>
      <c r="B76" s="15" t="s">
        <v>332</v>
      </c>
      <c r="C76" s="15" t="s">
        <v>86</v>
      </c>
      <c r="D76" s="15">
        <v>0.18</v>
      </c>
      <c r="E76" s="15">
        <f>VLOOKUP(A76,Sheet1!$A$2:$G$148,7,FALSE)</f>
        <v>0.18</v>
      </c>
      <c r="F76" s="128">
        <f t="shared" si="0"/>
        <v>0</v>
      </c>
      <c r="G76" s="26">
        <v>100</v>
      </c>
      <c r="H76" s="26">
        <v>0</v>
      </c>
      <c r="I76" s="26">
        <v>0</v>
      </c>
      <c r="J76" s="26">
        <v>0</v>
      </c>
      <c r="K76" s="29">
        <v>0</v>
      </c>
      <c r="L76" s="29">
        <v>0</v>
      </c>
      <c r="M76" s="29">
        <v>0</v>
      </c>
      <c r="N76" s="27">
        <v>0</v>
      </c>
      <c r="O76" s="27">
        <v>0</v>
      </c>
      <c r="P76" s="27">
        <v>0</v>
      </c>
      <c r="Q76" s="27">
        <v>0</v>
      </c>
      <c r="R76" s="20">
        <v>3.4563570974495E-2</v>
      </c>
      <c r="S76" s="20">
        <v>0</v>
      </c>
      <c r="T76" s="20">
        <v>0</v>
      </c>
      <c r="U76" s="19">
        <v>0.15991780027703001</v>
      </c>
      <c r="V76" s="19">
        <v>0</v>
      </c>
      <c r="W76" s="19">
        <v>0</v>
      </c>
      <c r="X76" s="21" t="s">
        <v>354</v>
      </c>
      <c r="Y76" s="23">
        <v>0</v>
      </c>
      <c r="Z76" s="23">
        <v>0</v>
      </c>
      <c r="AA76" s="24">
        <v>0</v>
      </c>
      <c r="AB76" s="25">
        <v>2</v>
      </c>
      <c r="AC76" s="22" t="s">
        <v>354</v>
      </c>
      <c r="AD76" s="37" t="s">
        <v>354</v>
      </c>
      <c r="AE76" s="37" t="s">
        <v>354</v>
      </c>
      <c r="AF76" s="35" t="str">
        <f t="shared" si="4"/>
        <v>Most preferable</v>
      </c>
      <c r="AG76" s="35" t="str">
        <f t="shared" si="2"/>
        <v>Most preferable</v>
      </c>
      <c r="AH76" s="35" t="str">
        <f t="shared" si="3"/>
        <v>No</v>
      </c>
      <c r="AI76" s="30" t="s">
        <v>354</v>
      </c>
      <c r="AJ76" s="30" t="s">
        <v>354</v>
      </c>
      <c r="AK76" s="30" t="s">
        <v>389</v>
      </c>
      <c r="AL76" s="30" t="s">
        <v>389</v>
      </c>
      <c r="AM76" s="30" t="s">
        <v>389</v>
      </c>
      <c r="AN76" s="30" t="s">
        <v>389</v>
      </c>
      <c r="AO76" s="30"/>
      <c r="AP76" s="11"/>
    </row>
    <row r="77" spans="1:42" ht="30" x14ac:dyDescent="0.25">
      <c r="A77" s="15" t="s">
        <v>244</v>
      </c>
      <c r="B77" s="15" t="s">
        <v>332</v>
      </c>
      <c r="C77" s="15" t="s">
        <v>87</v>
      </c>
      <c r="D77" s="15">
        <v>0.36</v>
      </c>
      <c r="E77" s="15">
        <f>VLOOKUP(A77,Sheet1!$A$2:$G$148,7,FALSE)</f>
        <v>0.2</v>
      </c>
      <c r="F77" s="128">
        <f t="shared" ref="F77:F140" si="5">IF(ISNA(E77),20,IF(E77=0,20,(1-E77/D77)*100))</f>
        <v>44.444444444444443</v>
      </c>
      <c r="G77" s="26">
        <v>100</v>
      </c>
      <c r="H77" s="26">
        <v>0</v>
      </c>
      <c r="I77" s="26">
        <v>0</v>
      </c>
      <c r="J77" s="26">
        <v>0</v>
      </c>
      <c r="K77" s="29">
        <v>0</v>
      </c>
      <c r="L77" s="29">
        <v>0</v>
      </c>
      <c r="M77" s="29">
        <v>0</v>
      </c>
      <c r="N77" s="27">
        <v>0</v>
      </c>
      <c r="O77" s="27">
        <v>0</v>
      </c>
      <c r="P77" s="27">
        <v>0</v>
      </c>
      <c r="Q77" s="27">
        <v>0</v>
      </c>
      <c r="R77" s="20">
        <v>2.4180872300677998</v>
      </c>
      <c r="S77" s="20">
        <v>2.15092655083685</v>
      </c>
      <c r="T77" s="20">
        <v>0</v>
      </c>
      <c r="U77" s="19">
        <v>2.7705135764639599</v>
      </c>
      <c r="V77" s="19">
        <v>2.1941633545206201</v>
      </c>
      <c r="W77" s="19">
        <v>2.1509265135053899</v>
      </c>
      <c r="X77" s="21" t="s">
        <v>354</v>
      </c>
      <c r="Y77" s="23">
        <v>0</v>
      </c>
      <c r="Z77" s="23">
        <v>0</v>
      </c>
      <c r="AA77" s="24">
        <v>0</v>
      </c>
      <c r="AB77" s="25">
        <v>4</v>
      </c>
      <c r="AC77" s="22" t="s">
        <v>354</v>
      </c>
      <c r="AD77" s="37" t="s">
        <v>354</v>
      </c>
      <c r="AE77" s="37" t="s">
        <v>354</v>
      </c>
      <c r="AF77" s="36" t="str">
        <f t="shared" ref="AF77:AF108" si="6">IF(AND(M77=0,V77=0),"Most preferable",IF(OR(M77&gt;20,V77&gt;20),"Least preferable","Less preferable"))</f>
        <v>Less preferable</v>
      </c>
      <c r="AG77" s="36" t="str">
        <f t="shared" si="2"/>
        <v>Less preferable</v>
      </c>
      <c r="AH77" s="35" t="str">
        <f t="shared" si="3"/>
        <v>No</v>
      </c>
      <c r="AI77" s="30" t="s">
        <v>354</v>
      </c>
      <c r="AJ77" s="30" t="s">
        <v>354</v>
      </c>
      <c r="AK77" s="30" t="s">
        <v>389</v>
      </c>
      <c r="AL77" s="30" t="s">
        <v>389</v>
      </c>
      <c r="AM77" s="30" t="s">
        <v>389</v>
      </c>
      <c r="AN77" s="30" t="s">
        <v>389</v>
      </c>
      <c r="AO77" s="30"/>
      <c r="AP77" s="11"/>
    </row>
    <row r="78" spans="1:42" ht="123" customHeight="1" x14ac:dyDescent="0.25">
      <c r="A78" s="15" t="s">
        <v>245</v>
      </c>
      <c r="B78" s="15" t="s">
        <v>332</v>
      </c>
      <c r="C78" s="15" t="s">
        <v>88</v>
      </c>
      <c r="D78" s="15">
        <v>0.59</v>
      </c>
      <c r="E78" s="15">
        <f>VLOOKUP(A78,Sheet1!$A$2:$G$148,7,FALSE)</f>
        <v>0.59</v>
      </c>
      <c r="F78" s="128">
        <f t="shared" si="5"/>
        <v>0</v>
      </c>
      <c r="G78" s="26">
        <v>100</v>
      </c>
      <c r="H78" s="26">
        <v>0</v>
      </c>
      <c r="I78" s="26">
        <v>0</v>
      </c>
      <c r="J78" s="26">
        <v>0</v>
      </c>
      <c r="K78" s="29">
        <v>0</v>
      </c>
      <c r="L78" s="29">
        <v>0</v>
      </c>
      <c r="M78" s="29">
        <v>0</v>
      </c>
      <c r="N78" s="27">
        <v>0</v>
      </c>
      <c r="O78" s="27">
        <v>0</v>
      </c>
      <c r="P78" s="27">
        <v>0</v>
      </c>
      <c r="Q78" s="27">
        <v>0</v>
      </c>
      <c r="R78" s="20">
        <v>1.4921818349299999E-4</v>
      </c>
      <c r="S78" s="20">
        <v>0</v>
      </c>
      <c r="T78" s="20">
        <v>0</v>
      </c>
      <c r="U78" s="19">
        <v>0.20870189977735401</v>
      </c>
      <c r="V78" s="19">
        <v>1.49218183493286E-4</v>
      </c>
      <c r="W78" s="19">
        <v>1.49218183493286E-4</v>
      </c>
      <c r="X78" s="21" t="s">
        <v>354</v>
      </c>
      <c r="Y78" s="23">
        <v>0</v>
      </c>
      <c r="Z78" s="23">
        <v>0</v>
      </c>
      <c r="AA78" s="24">
        <v>0</v>
      </c>
      <c r="AB78" s="25">
        <v>2</v>
      </c>
      <c r="AC78" s="22" t="s">
        <v>354</v>
      </c>
      <c r="AD78" s="37" t="s">
        <v>354</v>
      </c>
      <c r="AE78" s="37" t="s">
        <v>354</v>
      </c>
      <c r="AF78" s="36" t="str">
        <f t="shared" si="6"/>
        <v>Less preferable</v>
      </c>
      <c r="AG78" s="34" t="str">
        <f t="shared" ref="AG78:AG141" si="7">IF(AND(M78=0,V78=0),"Most preferable",IF(OR(M78&gt;F78,V78&gt;F78),"Least preferable","Less preferable"))</f>
        <v>Least preferable</v>
      </c>
      <c r="AH78" s="34" t="str">
        <f t="shared" ref="AH78:AH141" si="8">IF(OR((M78)&gt;F78,V78&gt;F78),"Yes","No")</f>
        <v>Yes</v>
      </c>
      <c r="AI78" s="30" t="s">
        <v>354</v>
      </c>
      <c r="AJ78" s="30" t="s">
        <v>354</v>
      </c>
      <c r="AK78" s="30" t="s">
        <v>389</v>
      </c>
      <c r="AL78" s="30" t="s">
        <v>389</v>
      </c>
      <c r="AM78" s="30" t="s">
        <v>389</v>
      </c>
      <c r="AN78" s="30" t="s">
        <v>389</v>
      </c>
      <c r="AO78" s="30"/>
      <c r="AP78" s="11" t="s">
        <v>721</v>
      </c>
    </row>
    <row r="79" spans="1:42" ht="165" x14ac:dyDescent="0.25">
      <c r="A79" s="15" t="s">
        <v>246</v>
      </c>
      <c r="B79" s="15" t="s">
        <v>332</v>
      </c>
      <c r="C79" s="15" t="s">
        <v>89</v>
      </c>
      <c r="D79" s="15">
        <v>0.32</v>
      </c>
      <c r="E79" s="15">
        <f>VLOOKUP(A79,Sheet1!$A$2:$G$148,7,FALSE)</f>
        <v>0.32</v>
      </c>
      <c r="F79" s="128">
        <f t="shared" si="5"/>
        <v>0</v>
      </c>
      <c r="G79" s="26">
        <v>100</v>
      </c>
      <c r="H79" s="26">
        <v>0</v>
      </c>
      <c r="I79" s="26">
        <v>0</v>
      </c>
      <c r="J79" s="26">
        <v>0</v>
      </c>
      <c r="K79" s="29">
        <v>0</v>
      </c>
      <c r="L79" s="29">
        <v>0</v>
      </c>
      <c r="M79" s="29">
        <v>0</v>
      </c>
      <c r="N79" s="27">
        <v>0</v>
      </c>
      <c r="O79" s="27">
        <v>0</v>
      </c>
      <c r="P79" s="27">
        <v>0</v>
      </c>
      <c r="Q79" s="27">
        <v>0</v>
      </c>
      <c r="R79" s="20">
        <v>6.8981061057499997E-4</v>
      </c>
      <c r="S79" s="20">
        <v>0</v>
      </c>
      <c r="T79" s="20">
        <v>0</v>
      </c>
      <c r="U79" s="19">
        <v>1.0353150258514699E-2</v>
      </c>
      <c r="V79" s="19">
        <v>6.8981061057498902E-4</v>
      </c>
      <c r="W79" s="19">
        <v>0</v>
      </c>
      <c r="X79" s="21" t="s">
        <v>354</v>
      </c>
      <c r="Y79" s="23">
        <v>0</v>
      </c>
      <c r="Z79" s="23">
        <v>0</v>
      </c>
      <c r="AA79" s="24">
        <v>0</v>
      </c>
      <c r="AB79" s="25">
        <v>1</v>
      </c>
      <c r="AC79" s="22" t="s">
        <v>354</v>
      </c>
      <c r="AD79" s="37" t="s">
        <v>354</v>
      </c>
      <c r="AE79" s="37" t="s">
        <v>354</v>
      </c>
      <c r="AF79" s="36" t="str">
        <f t="shared" si="6"/>
        <v>Less preferable</v>
      </c>
      <c r="AG79" s="34" t="str">
        <f t="shared" si="7"/>
        <v>Least preferable</v>
      </c>
      <c r="AH79" s="34" t="str">
        <f t="shared" si="8"/>
        <v>Yes</v>
      </c>
      <c r="AI79" s="30" t="s">
        <v>354</v>
      </c>
      <c r="AJ79" s="30" t="s">
        <v>354</v>
      </c>
      <c r="AK79" s="30" t="s">
        <v>389</v>
      </c>
      <c r="AL79" s="30" t="s">
        <v>389</v>
      </c>
      <c r="AM79" s="30" t="s">
        <v>389</v>
      </c>
      <c r="AN79" s="30" t="s">
        <v>389</v>
      </c>
      <c r="AO79" s="30"/>
      <c r="AP79" s="11" t="s">
        <v>720</v>
      </c>
    </row>
    <row r="80" spans="1:42" ht="30" x14ac:dyDescent="0.25">
      <c r="A80" s="15" t="s">
        <v>247</v>
      </c>
      <c r="B80" s="15" t="s">
        <v>332</v>
      </c>
      <c r="C80" s="15" t="s">
        <v>90</v>
      </c>
      <c r="D80" s="15">
        <v>0.32</v>
      </c>
      <c r="E80" s="15">
        <f>VLOOKUP(A80,Sheet1!$A$2:$G$148,7,FALSE)</f>
        <v>0.3</v>
      </c>
      <c r="F80" s="128">
        <f t="shared" si="5"/>
        <v>6.25</v>
      </c>
      <c r="G80" s="26">
        <v>100</v>
      </c>
      <c r="H80" s="26">
        <v>0</v>
      </c>
      <c r="I80" s="26">
        <v>0</v>
      </c>
      <c r="J80" s="26">
        <v>0</v>
      </c>
      <c r="K80" s="29">
        <v>0</v>
      </c>
      <c r="L80" s="29">
        <v>0</v>
      </c>
      <c r="M80" s="29">
        <v>0</v>
      </c>
      <c r="N80" s="27">
        <v>0</v>
      </c>
      <c r="O80" s="27">
        <v>0</v>
      </c>
      <c r="P80" s="27">
        <v>0</v>
      </c>
      <c r="Q80" s="27">
        <v>0</v>
      </c>
      <c r="R80" s="20">
        <v>0</v>
      </c>
      <c r="S80" s="20">
        <v>0</v>
      </c>
      <c r="T80" s="20">
        <v>0</v>
      </c>
      <c r="U80" s="19">
        <v>0</v>
      </c>
      <c r="V80" s="19">
        <v>0</v>
      </c>
      <c r="W80" s="19">
        <v>0</v>
      </c>
      <c r="X80" s="21" t="s">
        <v>354</v>
      </c>
      <c r="Y80" s="23">
        <v>0</v>
      </c>
      <c r="Z80" s="23">
        <v>0</v>
      </c>
      <c r="AA80" s="24">
        <v>0</v>
      </c>
      <c r="AB80" s="25">
        <v>2</v>
      </c>
      <c r="AC80" s="22" t="s">
        <v>354</v>
      </c>
      <c r="AD80" s="37" t="s">
        <v>354</v>
      </c>
      <c r="AE80" s="37" t="s">
        <v>354</v>
      </c>
      <c r="AF80" s="35" t="str">
        <f t="shared" si="6"/>
        <v>Most preferable</v>
      </c>
      <c r="AG80" s="35" t="str">
        <f t="shared" si="7"/>
        <v>Most preferable</v>
      </c>
      <c r="AH80" s="35" t="str">
        <f t="shared" si="8"/>
        <v>No</v>
      </c>
      <c r="AI80" s="30" t="s">
        <v>354</v>
      </c>
      <c r="AJ80" s="30" t="s">
        <v>354</v>
      </c>
      <c r="AK80" s="30" t="s">
        <v>389</v>
      </c>
      <c r="AL80" s="30" t="s">
        <v>389</v>
      </c>
      <c r="AM80" s="30" t="s">
        <v>389</v>
      </c>
      <c r="AN80" s="30" t="s">
        <v>389</v>
      </c>
      <c r="AO80" s="30"/>
      <c r="AP80" s="11"/>
    </row>
    <row r="81" spans="1:42" ht="30" x14ac:dyDescent="0.25">
      <c r="A81" s="15" t="s">
        <v>248</v>
      </c>
      <c r="B81" s="15" t="s">
        <v>332</v>
      </c>
      <c r="C81" s="15" t="s">
        <v>91</v>
      </c>
      <c r="D81" s="15">
        <v>4.63</v>
      </c>
      <c r="E81" s="15">
        <f>VLOOKUP(A81,Sheet1!$A$2:$G$148,7,FALSE)</f>
        <v>1.1000000000000001</v>
      </c>
      <c r="F81" s="128">
        <f t="shared" si="5"/>
        <v>76.241900647948157</v>
      </c>
      <c r="G81" s="26">
        <v>100</v>
      </c>
      <c r="H81" s="26">
        <v>0</v>
      </c>
      <c r="I81" s="26">
        <v>0</v>
      </c>
      <c r="J81" s="26">
        <v>0</v>
      </c>
      <c r="K81" s="29">
        <v>0</v>
      </c>
      <c r="L81" s="29">
        <v>0</v>
      </c>
      <c r="M81" s="29">
        <v>0</v>
      </c>
      <c r="N81" s="27">
        <v>0</v>
      </c>
      <c r="O81" s="27">
        <v>0</v>
      </c>
      <c r="P81" s="27">
        <v>0</v>
      </c>
      <c r="Q81" s="27">
        <v>0</v>
      </c>
      <c r="R81" s="20">
        <v>5.3848824893211704</v>
      </c>
      <c r="S81" s="20">
        <v>3.90675875299985</v>
      </c>
      <c r="T81" s="20">
        <v>3.45568045806617</v>
      </c>
      <c r="U81" s="19">
        <v>7.1776789996510901</v>
      </c>
      <c r="V81" s="19">
        <v>5.2874156218884796</v>
      </c>
      <c r="W81" s="19">
        <v>4.2506326330140602</v>
      </c>
      <c r="X81" s="21" t="s">
        <v>353</v>
      </c>
      <c r="Y81" s="23">
        <v>0</v>
      </c>
      <c r="Z81" s="23">
        <v>0</v>
      </c>
      <c r="AA81" s="24">
        <v>0</v>
      </c>
      <c r="AB81" s="25">
        <v>2</v>
      </c>
      <c r="AC81" s="22" t="s">
        <v>354</v>
      </c>
      <c r="AD81" s="37" t="s">
        <v>354</v>
      </c>
      <c r="AE81" s="37" t="s">
        <v>354</v>
      </c>
      <c r="AF81" s="36" t="str">
        <f t="shared" si="6"/>
        <v>Less preferable</v>
      </c>
      <c r="AG81" s="36" t="str">
        <f t="shared" si="7"/>
        <v>Less preferable</v>
      </c>
      <c r="AH81" s="35" t="str">
        <f t="shared" si="8"/>
        <v>No</v>
      </c>
      <c r="AI81" s="30" t="s">
        <v>354</v>
      </c>
      <c r="AJ81" s="30" t="s">
        <v>354</v>
      </c>
      <c r="AK81" s="30" t="s">
        <v>389</v>
      </c>
      <c r="AL81" s="30" t="s">
        <v>389</v>
      </c>
      <c r="AM81" s="30" t="s">
        <v>389</v>
      </c>
      <c r="AN81" s="30" t="s">
        <v>389</v>
      </c>
      <c r="AO81" s="30"/>
      <c r="AP81" s="12"/>
    </row>
    <row r="82" spans="1:42" ht="45" x14ac:dyDescent="0.25">
      <c r="A82" s="15" t="s">
        <v>249</v>
      </c>
      <c r="B82" s="15" t="s">
        <v>329</v>
      </c>
      <c r="C82" s="15" t="s">
        <v>92</v>
      </c>
      <c r="D82" s="15">
        <v>133.85</v>
      </c>
      <c r="E82" s="15" t="e">
        <f>VLOOKUP(A82,Sheet1!$A$2:$G$148,7,FALSE)</f>
        <v>#N/A</v>
      </c>
      <c r="F82" s="128">
        <f t="shared" si="5"/>
        <v>20</v>
      </c>
      <c r="G82" s="26">
        <v>92.807697861062223</v>
      </c>
      <c r="H82" s="26">
        <v>1.4794410612510802</v>
      </c>
      <c r="I82" s="26">
        <v>5.7128610776866902</v>
      </c>
      <c r="J82" s="26">
        <v>0.11556170947765899</v>
      </c>
      <c r="K82" s="29">
        <v>5.8633993751815403</v>
      </c>
      <c r="L82" s="29">
        <v>11.03184228025</v>
      </c>
      <c r="M82" s="29">
        <v>12.4255485433464</v>
      </c>
      <c r="N82" s="27">
        <v>0</v>
      </c>
      <c r="O82" s="27">
        <v>0</v>
      </c>
      <c r="P82" s="27">
        <v>6.85676183904617</v>
      </c>
      <c r="Q82" s="27">
        <v>8.5325481404992303</v>
      </c>
      <c r="R82" s="20">
        <v>14.4077052144979</v>
      </c>
      <c r="S82" s="20">
        <v>7.7433236186799199</v>
      </c>
      <c r="T82" s="20">
        <v>4.4862478752922899</v>
      </c>
      <c r="U82" s="19">
        <v>23.489354832671498</v>
      </c>
      <c r="V82" s="19">
        <v>13.614343504942401</v>
      </c>
      <c r="W82" s="19">
        <v>9.0001331023156403</v>
      </c>
      <c r="X82" s="21" t="s">
        <v>353</v>
      </c>
      <c r="Y82" s="23">
        <v>0</v>
      </c>
      <c r="Z82" s="23">
        <v>0</v>
      </c>
      <c r="AA82" s="24">
        <v>0</v>
      </c>
      <c r="AB82" s="25">
        <v>261</v>
      </c>
      <c r="AC82" s="22" t="s">
        <v>354</v>
      </c>
      <c r="AD82" s="37" t="s">
        <v>353</v>
      </c>
      <c r="AE82" s="37" t="s">
        <v>353</v>
      </c>
      <c r="AF82" s="36" t="str">
        <f t="shared" si="6"/>
        <v>Less preferable</v>
      </c>
      <c r="AG82" s="36" t="str">
        <f t="shared" si="7"/>
        <v>Less preferable</v>
      </c>
      <c r="AH82" s="35" t="str">
        <f t="shared" si="8"/>
        <v>No</v>
      </c>
      <c r="AI82" s="30" t="s">
        <v>354</v>
      </c>
      <c r="AJ82" s="30" t="s">
        <v>354</v>
      </c>
      <c r="AK82" s="30" t="s">
        <v>353</v>
      </c>
      <c r="AL82" s="38" t="s">
        <v>396</v>
      </c>
      <c r="AM82" s="30" t="s">
        <v>354</v>
      </c>
      <c r="AN82" s="30" t="s">
        <v>354</v>
      </c>
      <c r="AO82" s="30"/>
      <c r="AP82" s="11" t="s">
        <v>713</v>
      </c>
    </row>
    <row r="83" spans="1:42" ht="45" x14ac:dyDescent="0.25">
      <c r="A83" s="15" t="s">
        <v>250</v>
      </c>
      <c r="B83" s="15" t="s">
        <v>329</v>
      </c>
      <c r="C83" s="15" t="s">
        <v>93</v>
      </c>
      <c r="D83" s="15">
        <v>7.85</v>
      </c>
      <c r="E83" s="15" t="e">
        <f>VLOOKUP(A83,Sheet1!$A$2:$G$148,7,FALSE)</f>
        <v>#N/A</v>
      </c>
      <c r="F83" s="128">
        <f t="shared" si="5"/>
        <v>20</v>
      </c>
      <c r="G83" s="26">
        <v>66.41209856981871</v>
      </c>
      <c r="H83" s="26">
        <v>8.6578941294995104E-2</v>
      </c>
      <c r="I83" s="26">
        <v>33.501322488886302</v>
      </c>
      <c r="J83" s="26">
        <v>9.4859053670899804</v>
      </c>
      <c r="K83" s="29">
        <v>32.863530979165098</v>
      </c>
      <c r="L83" s="29">
        <v>39.430391107453097</v>
      </c>
      <c r="M83" s="29">
        <v>42.3560643884597</v>
      </c>
      <c r="N83" s="27">
        <v>0</v>
      </c>
      <c r="O83" s="27">
        <v>0</v>
      </c>
      <c r="P83" s="27">
        <v>16.159610781585801</v>
      </c>
      <c r="Q83" s="27">
        <v>20.921616509080899</v>
      </c>
      <c r="R83" s="20">
        <v>7.51980158782884</v>
      </c>
      <c r="S83" s="20">
        <v>3.3911791822923001</v>
      </c>
      <c r="T83" s="20">
        <v>1.8805435810375699</v>
      </c>
      <c r="U83" s="19">
        <v>12.065389972792699</v>
      </c>
      <c r="V83" s="19">
        <v>7.1677366878004403</v>
      </c>
      <c r="W83" s="19">
        <v>3.8308519738004199</v>
      </c>
      <c r="X83" s="21" t="s">
        <v>353</v>
      </c>
      <c r="Y83" s="23">
        <v>0</v>
      </c>
      <c r="Z83" s="23">
        <v>0</v>
      </c>
      <c r="AA83" s="24">
        <v>0</v>
      </c>
      <c r="AB83" s="25">
        <v>50</v>
      </c>
      <c r="AC83" s="22" t="s">
        <v>354</v>
      </c>
      <c r="AD83" s="37" t="s">
        <v>353</v>
      </c>
      <c r="AE83" s="37" t="s">
        <v>353</v>
      </c>
      <c r="AF83" s="34" t="str">
        <f t="shared" si="6"/>
        <v>Least preferable</v>
      </c>
      <c r="AG83" s="34" t="str">
        <f t="shared" si="7"/>
        <v>Least preferable</v>
      </c>
      <c r="AH83" s="34" t="str">
        <f t="shared" si="8"/>
        <v>Yes</v>
      </c>
      <c r="AI83" s="30" t="s">
        <v>389</v>
      </c>
      <c r="AJ83" s="30" t="s">
        <v>389</v>
      </c>
      <c r="AK83" s="30" t="s">
        <v>353</v>
      </c>
      <c r="AL83" s="38" t="s">
        <v>396</v>
      </c>
      <c r="AM83" s="30" t="s">
        <v>354</v>
      </c>
      <c r="AN83" s="30" t="s">
        <v>354</v>
      </c>
      <c r="AO83" s="30" t="s">
        <v>354</v>
      </c>
      <c r="AP83" s="11" t="s">
        <v>713</v>
      </c>
    </row>
    <row r="84" spans="1:42" ht="30" x14ac:dyDescent="0.25">
      <c r="A84" s="15" t="s">
        <v>251</v>
      </c>
      <c r="B84" s="15" t="s">
        <v>329</v>
      </c>
      <c r="C84" s="15" t="s">
        <v>94</v>
      </c>
      <c r="D84" s="15">
        <v>5.1100000000000003</v>
      </c>
      <c r="E84" s="15" t="e">
        <f>VLOOKUP(A84,Sheet1!$A$2:$G$148,7,FALSE)</f>
        <v>#N/A</v>
      </c>
      <c r="F84" s="128">
        <f t="shared" si="5"/>
        <v>20</v>
      </c>
      <c r="G84" s="26">
        <v>99.77954006186097</v>
      </c>
      <c r="H84" s="26">
        <v>0.220459938139032</v>
      </c>
      <c r="I84" s="26">
        <v>0</v>
      </c>
      <c r="J84" s="26">
        <v>0</v>
      </c>
      <c r="K84" s="29">
        <v>0</v>
      </c>
      <c r="L84" s="29">
        <v>0</v>
      </c>
      <c r="M84" s="29">
        <v>1.79103104446164</v>
      </c>
      <c r="N84" s="27">
        <v>0</v>
      </c>
      <c r="O84" s="27">
        <v>0</v>
      </c>
      <c r="P84" s="27">
        <v>0</v>
      </c>
      <c r="Q84" s="27">
        <v>0</v>
      </c>
      <c r="R84" s="20">
        <v>23.1424344565743</v>
      </c>
      <c r="S84" s="20">
        <v>11.0908308753196</v>
      </c>
      <c r="T84" s="20">
        <v>7.3083732619382999</v>
      </c>
      <c r="U84" s="19">
        <v>33.290580646716101</v>
      </c>
      <c r="V84" s="19">
        <v>21.946055889466901</v>
      </c>
      <c r="W84" s="19">
        <v>12.7505985367135</v>
      </c>
      <c r="X84" s="21" t="s">
        <v>353</v>
      </c>
      <c r="Y84" s="23">
        <v>0</v>
      </c>
      <c r="Z84" s="23">
        <v>0</v>
      </c>
      <c r="AA84" s="24">
        <v>0</v>
      </c>
      <c r="AB84" s="25">
        <v>38</v>
      </c>
      <c r="AC84" s="22" t="s">
        <v>354</v>
      </c>
      <c r="AD84" s="37" t="s">
        <v>354</v>
      </c>
      <c r="AE84" s="37" t="s">
        <v>354</v>
      </c>
      <c r="AF84" s="34" t="str">
        <f t="shared" si="6"/>
        <v>Least preferable</v>
      </c>
      <c r="AG84" s="34" t="str">
        <f t="shared" si="7"/>
        <v>Least preferable</v>
      </c>
      <c r="AH84" s="34" t="str">
        <f t="shared" si="8"/>
        <v>Yes</v>
      </c>
      <c r="AI84" s="30" t="s">
        <v>389</v>
      </c>
      <c r="AJ84" s="30" t="s">
        <v>389</v>
      </c>
      <c r="AK84" s="30" t="s">
        <v>389</v>
      </c>
      <c r="AL84" s="30" t="s">
        <v>389</v>
      </c>
      <c r="AM84" s="30" t="s">
        <v>354</v>
      </c>
      <c r="AN84" s="30" t="s">
        <v>354</v>
      </c>
      <c r="AO84" s="30" t="s">
        <v>353</v>
      </c>
      <c r="AP84" s="11" t="s">
        <v>713</v>
      </c>
    </row>
    <row r="85" spans="1:42" ht="120" x14ac:dyDescent="0.25">
      <c r="A85" s="15" t="s">
        <v>252</v>
      </c>
      <c r="B85" s="15" t="s">
        <v>333</v>
      </c>
      <c r="C85" s="15" t="s">
        <v>95</v>
      </c>
      <c r="D85" s="15">
        <v>0.21</v>
      </c>
      <c r="E85" s="15">
        <f>VLOOKUP(A85,Sheet1!$A$2:$G$148,7,FALSE)</f>
        <v>0.2</v>
      </c>
      <c r="F85" s="128">
        <f t="shared" si="5"/>
        <v>4.7619047619047556</v>
      </c>
      <c r="G85" s="26">
        <v>100</v>
      </c>
      <c r="H85" s="26">
        <v>0</v>
      </c>
      <c r="I85" s="26">
        <v>0</v>
      </c>
      <c r="J85" s="26">
        <v>0</v>
      </c>
      <c r="K85" s="29">
        <v>0</v>
      </c>
      <c r="L85" s="29">
        <v>100</v>
      </c>
      <c r="M85" s="29">
        <v>100</v>
      </c>
      <c r="N85" s="27">
        <v>0</v>
      </c>
      <c r="O85" s="27">
        <v>0</v>
      </c>
      <c r="P85" s="27">
        <v>0</v>
      </c>
      <c r="Q85" s="27">
        <v>0</v>
      </c>
      <c r="R85" s="20">
        <v>1.1070622520558999</v>
      </c>
      <c r="S85" s="20">
        <v>0</v>
      </c>
      <c r="T85" s="20">
        <v>0</v>
      </c>
      <c r="U85" s="19">
        <v>2.7062526728324801</v>
      </c>
      <c r="V85" s="19">
        <v>0.63947567218377199</v>
      </c>
      <c r="W85" s="19">
        <v>1.9832070569987099E-2</v>
      </c>
      <c r="X85" s="21" t="s">
        <v>354</v>
      </c>
      <c r="Y85" s="23">
        <v>0</v>
      </c>
      <c r="Z85" s="23">
        <v>0</v>
      </c>
      <c r="AA85" s="24">
        <v>0</v>
      </c>
      <c r="AB85" s="25">
        <v>6</v>
      </c>
      <c r="AC85" s="22" t="s">
        <v>353</v>
      </c>
      <c r="AD85" s="37" t="s">
        <v>353</v>
      </c>
      <c r="AE85" s="37" t="s">
        <v>353</v>
      </c>
      <c r="AF85" s="34" t="str">
        <f t="shared" si="6"/>
        <v>Least preferable</v>
      </c>
      <c r="AG85" s="34" t="str">
        <f t="shared" si="7"/>
        <v>Least preferable</v>
      </c>
      <c r="AH85" s="34" t="str">
        <f t="shared" si="8"/>
        <v>Yes</v>
      </c>
      <c r="AI85" s="30" t="s">
        <v>389</v>
      </c>
      <c r="AJ85" s="30" t="s">
        <v>389</v>
      </c>
      <c r="AK85" s="30" t="s">
        <v>389</v>
      </c>
      <c r="AL85" s="30" t="s">
        <v>389</v>
      </c>
      <c r="AM85" s="30" t="s">
        <v>389</v>
      </c>
      <c r="AN85" s="30" t="s">
        <v>389</v>
      </c>
      <c r="AO85" s="30" t="s">
        <v>354</v>
      </c>
      <c r="AP85" s="11" t="s">
        <v>719</v>
      </c>
    </row>
    <row r="86" spans="1:42" ht="30" x14ac:dyDescent="0.25">
      <c r="A86" s="15" t="s">
        <v>253</v>
      </c>
      <c r="B86" s="15" t="s">
        <v>333</v>
      </c>
      <c r="C86" s="15" t="s">
        <v>96</v>
      </c>
      <c r="D86" s="15">
        <v>0.72</v>
      </c>
      <c r="E86" s="15">
        <f>VLOOKUP(A86,Sheet1!$A$2:$G$148,7,FALSE)</f>
        <v>0.6</v>
      </c>
      <c r="F86" s="128">
        <f t="shared" si="5"/>
        <v>16.666666666666664</v>
      </c>
      <c r="G86" s="26">
        <v>45.596708853407698</v>
      </c>
      <c r="H86" s="26">
        <v>4.5992383019376035</v>
      </c>
      <c r="I86" s="26">
        <v>49.804052844654699</v>
      </c>
      <c r="J86" s="26">
        <v>5.4654855428564797E-2</v>
      </c>
      <c r="K86" s="29">
        <v>32.742062054585602</v>
      </c>
      <c r="L86" s="29">
        <v>100</v>
      </c>
      <c r="M86" s="29">
        <v>100</v>
      </c>
      <c r="N86" s="27">
        <v>0</v>
      </c>
      <c r="O86" s="27">
        <v>0</v>
      </c>
      <c r="P86" s="27">
        <v>0</v>
      </c>
      <c r="Q86" s="27">
        <v>0</v>
      </c>
      <c r="R86" s="20">
        <v>7.8617930140261798</v>
      </c>
      <c r="S86" s="20">
        <v>5.5412495560394799</v>
      </c>
      <c r="T86" s="20">
        <v>4.2113496294729504</v>
      </c>
      <c r="U86" s="19">
        <v>9.2972323195412496</v>
      </c>
      <c r="V86" s="19">
        <v>7.0650652950982202</v>
      </c>
      <c r="W86" s="19">
        <v>6.0399620440230501</v>
      </c>
      <c r="X86" s="21" t="s">
        <v>354</v>
      </c>
      <c r="Y86" s="23">
        <v>0</v>
      </c>
      <c r="Z86" s="23">
        <v>0</v>
      </c>
      <c r="AA86" s="24">
        <v>0</v>
      </c>
      <c r="AB86" s="25">
        <v>3</v>
      </c>
      <c r="AC86" s="22" t="s">
        <v>353</v>
      </c>
      <c r="AD86" s="37" t="s">
        <v>353</v>
      </c>
      <c r="AE86" s="37" t="s">
        <v>353</v>
      </c>
      <c r="AF86" s="34" t="str">
        <f t="shared" si="6"/>
        <v>Least preferable</v>
      </c>
      <c r="AG86" s="34" t="str">
        <f t="shared" si="7"/>
        <v>Least preferable</v>
      </c>
      <c r="AH86" s="34" t="str">
        <f t="shared" si="8"/>
        <v>Yes</v>
      </c>
      <c r="AI86" s="30" t="s">
        <v>389</v>
      </c>
      <c r="AJ86" s="30" t="s">
        <v>389</v>
      </c>
      <c r="AK86" s="30" t="s">
        <v>353</v>
      </c>
      <c r="AL86" s="30" t="s">
        <v>397</v>
      </c>
      <c r="AM86" s="30" t="s">
        <v>402</v>
      </c>
      <c r="AN86" s="30" t="s">
        <v>354</v>
      </c>
      <c r="AO86" s="30" t="s">
        <v>354</v>
      </c>
      <c r="AP86" s="11" t="s">
        <v>353</v>
      </c>
    </row>
    <row r="87" spans="1:42" ht="30" x14ac:dyDescent="0.25">
      <c r="A87" s="15" t="s">
        <v>254</v>
      </c>
      <c r="B87" s="15" t="s">
        <v>333</v>
      </c>
      <c r="C87" s="15" t="s">
        <v>97</v>
      </c>
      <c r="D87" s="15">
        <v>0.13</v>
      </c>
      <c r="E87" s="15">
        <f>VLOOKUP(A87,Sheet1!$A$2:$G$148,7,FALSE)</f>
        <v>0.13</v>
      </c>
      <c r="F87" s="128">
        <f t="shared" si="5"/>
        <v>0</v>
      </c>
      <c r="G87" s="26">
        <v>0</v>
      </c>
      <c r="H87" s="26">
        <v>0</v>
      </c>
      <c r="I87" s="26">
        <v>100</v>
      </c>
      <c r="J87" s="26">
        <v>0</v>
      </c>
      <c r="K87" s="29">
        <v>0</v>
      </c>
      <c r="L87" s="29">
        <v>100</v>
      </c>
      <c r="M87" s="29">
        <v>100</v>
      </c>
      <c r="N87" s="27">
        <v>0</v>
      </c>
      <c r="O87" s="27">
        <v>0</v>
      </c>
      <c r="P87" s="27">
        <v>0</v>
      </c>
      <c r="Q87" s="27">
        <v>0</v>
      </c>
      <c r="R87" s="20">
        <v>15.2122877972173</v>
      </c>
      <c r="S87" s="20">
        <v>0</v>
      </c>
      <c r="T87" s="20">
        <v>0</v>
      </c>
      <c r="U87" s="19">
        <v>65.571525942791496</v>
      </c>
      <c r="V87" s="19">
        <v>3.8068643734553902</v>
      </c>
      <c r="W87" s="19">
        <v>0</v>
      </c>
      <c r="X87" s="21" t="s">
        <v>354</v>
      </c>
      <c r="Y87" s="23">
        <v>0</v>
      </c>
      <c r="Z87" s="23">
        <v>0</v>
      </c>
      <c r="AA87" s="24">
        <v>0</v>
      </c>
      <c r="AB87" s="25">
        <v>1</v>
      </c>
      <c r="AC87" s="22" t="s">
        <v>353</v>
      </c>
      <c r="AD87" s="37" t="s">
        <v>353</v>
      </c>
      <c r="AE87" s="37" t="s">
        <v>353</v>
      </c>
      <c r="AF87" s="34" t="str">
        <f t="shared" si="6"/>
        <v>Least preferable</v>
      </c>
      <c r="AG87" s="34" t="str">
        <f t="shared" si="7"/>
        <v>Least preferable</v>
      </c>
      <c r="AH87" s="34" t="str">
        <f t="shared" si="8"/>
        <v>Yes</v>
      </c>
      <c r="AI87" s="30" t="s">
        <v>389</v>
      </c>
      <c r="AJ87" s="30" t="s">
        <v>389</v>
      </c>
      <c r="AK87" s="30" t="s">
        <v>389</v>
      </c>
      <c r="AL87" s="30" t="s">
        <v>389</v>
      </c>
      <c r="AM87" s="30" t="s">
        <v>402</v>
      </c>
      <c r="AN87" s="30" t="s">
        <v>354</v>
      </c>
      <c r="AO87" s="30" t="s">
        <v>354</v>
      </c>
      <c r="AP87" s="11" t="s">
        <v>353</v>
      </c>
    </row>
    <row r="88" spans="1:42" x14ac:dyDescent="0.25">
      <c r="A88" s="15" t="s">
        <v>255</v>
      </c>
      <c r="B88" s="15" t="s">
        <v>334</v>
      </c>
      <c r="C88" s="15" t="s">
        <v>98</v>
      </c>
      <c r="D88" s="15">
        <v>1.66</v>
      </c>
      <c r="E88" s="15">
        <f>VLOOKUP(A88,Sheet1!$A$2:$G$148,7,FALSE)</f>
        <v>0.83</v>
      </c>
      <c r="F88" s="128">
        <f t="shared" si="5"/>
        <v>50</v>
      </c>
      <c r="G88" s="26">
        <v>100</v>
      </c>
      <c r="H88" s="26">
        <v>0</v>
      </c>
      <c r="I88" s="26">
        <v>0</v>
      </c>
      <c r="J88" s="26">
        <v>0</v>
      </c>
      <c r="K88" s="29">
        <v>0</v>
      </c>
      <c r="L88" s="29">
        <v>0</v>
      </c>
      <c r="M88" s="29">
        <v>0</v>
      </c>
      <c r="N88" s="27">
        <v>0</v>
      </c>
      <c r="O88" s="27">
        <v>0</v>
      </c>
      <c r="P88" s="27">
        <v>0</v>
      </c>
      <c r="Q88" s="27">
        <v>0</v>
      </c>
      <c r="R88" s="20">
        <v>1.97009781000715</v>
      </c>
      <c r="S88" s="20">
        <v>0.55066906820630601</v>
      </c>
      <c r="T88" s="20">
        <v>0</v>
      </c>
      <c r="U88" s="19">
        <v>4.8712908052271402</v>
      </c>
      <c r="V88" s="19">
        <v>1.6079546489147001</v>
      </c>
      <c r="W88" s="19">
        <v>0.71466805181744597</v>
      </c>
      <c r="X88" s="21" t="s">
        <v>354</v>
      </c>
      <c r="Y88" s="23">
        <v>0</v>
      </c>
      <c r="Z88" s="23">
        <v>0</v>
      </c>
      <c r="AA88" s="24">
        <v>0</v>
      </c>
      <c r="AB88" s="25">
        <v>2</v>
      </c>
      <c r="AC88" s="22" t="s">
        <v>354</v>
      </c>
      <c r="AD88" s="37" t="s">
        <v>354</v>
      </c>
      <c r="AE88" s="37" t="s">
        <v>354</v>
      </c>
      <c r="AF88" s="36" t="str">
        <f t="shared" si="6"/>
        <v>Less preferable</v>
      </c>
      <c r="AG88" s="36" t="str">
        <f t="shared" si="7"/>
        <v>Less preferable</v>
      </c>
      <c r="AH88" s="35" t="str">
        <f t="shared" si="8"/>
        <v>No</v>
      </c>
      <c r="AI88" s="30" t="s">
        <v>354</v>
      </c>
      <c r="AJ88" s="30" t="s">
        <v>354</v>
      </c>
      <c r="AK88" s="30" t="s">
        <v>389</v>
      </c>
      <c r="AL88" s="30" t="s">
        <v>389</v>
      </c>
      <c r="AM88" s="30" t="s">
        <v>389</v>
      </c>
      <c r="AN88" s="30" t="s">
        <v>389</v>
      </c>
      <c r="AO88" s="30"/>
      <c r="AP88" s="11"/>
    </row>
    <row r="89" spans="1:42" ht="30" x14ac:dyDescent="0.25">
      <c r="A89" s="15" t="s">
        <v>256</v>
      </c>
      <c r="B89" s="15" t="s">
        <v>334</v>
      </c>
      <c r="C89" s="15" t="s">
        <v>99</v>
      </c>
      <c r="D89" s="15">
        <v>3.41</v>
      </c>
      <c r="E89" s="15">
        <f>VLOOKUP(A89,Sheet1!$A$2:$G$148,7,FALSE)</f>
        <v>1</v>
      </c>
      <c r="F89" s="128">
        <f t="shared" si="5"/>
        <v>70.674486803519059</v>
      </c>
      <c r="G89" s="26">
        <v>100</v>
      </c>
      <c r="H89" s="26">
        <v>0</v>
      </c>
      <c r="I89" s="26">
        <v>0</v>
      </c>
      <c r="J89" s="26">
        <v>0</v>
      </c>
      <c r="K89" s="29">
        <v>0</v>
      </c>
      <c r="L89" s="29">
        <v>0</v>
      </c>
      <c r="M89" s="29">
        <v>0</v>
      </c>
      <c r="N89" s="27">
        <v>0</v>
      </c>
      <c r="O89" s="27">
        <v>0</v>
      </c>
      <c r="P89" s="27">
        <v>0</v>
      </c>
      <c r="Q89" s="27">
        <v>0</v>
      </c>
      <c r="R89" s="20">
        <v>12.917197812070899</v>
      </c>
      <c r="S89" s="20">
        <v>6.6424431439849503</v>
      </c>
      <c r="T89" s="20">
        <v>4.4051304401618303</v>
      </c>
      <c r="U89" s="19">
        <v>27.177827582494199</v>
      </c>
      <c r="V89" s="19">
        <v>12.085636601479701</v>
      </c>
      <c r="W89" s="19">
        <v>7.6744555183223797</v>
      </c>
      <c r="X89" s="21" t="s">
        <v>353</v>
      </c>
      <c r="Y89" s="23">
        <v>0</v>
      </c>
      <c r="Z89" s="23">
        <v>0</v>
      </c>
      <c r="AA89" s="24">
        <v>0</v>
      </c>
      <c r="AB89" s="25">
        <v>8</v>
      </c>
      <c r="AC89" s="22" t="s">
        <v>354</v>
      </c>
      <c r="AD89" s="37" t="s">
        <v>354</v>
      </c>
      <c r="AE89" s="37" t="s">
        <v>354</v>
      </c>
      <c r="AF89" s="36" t="str">
        <f t="shared" si="6"/>
        <v>Less preferable</v>
      </c>
      <c r="AG89" s="36" t="str">
        <f t="shared" si="7"/>
        <v>Less preferable</v>
      </c>
      <c r="AH89" s="35" t="str">
        <f t="shared" si="8"/>
        <v>No</v>
      </c>
      <c r="AI89" s="30" t="s">
        <v>354</v>
      </c>
      <c r="AJ89" s="30" t="s">
        <v>354</v>
      </c>
      <c r="AK89" s="30" t="s">
        <v>389</v>
      </c>
      <c r="AL89" s="30" t="s">
        <v>389</v>
      </c>
      <c r="AM89" s="30" t="s">
        <v>389</v>
      </c>
      <c r="AN89" s="30" t="s">
        <v>389</v>
      </c>
      <c r="AO89" s="30"/>
      <c r="AP89" s="11"/>
    </row>
    <row r="90" spans="1:42" ht="30" x14ac:dyDescent="0.25">
      <c r="A90" s="15" t="s">
        <v>257</v>
      </c>
      <c r="B90" s="15" t="s">
        <v>334</v>
      </c>
      <c r="C90" s="15" t="s">
        <v>100</v>
      </c>
      <c r="D90" s="15">
        <v>1.23</v>
      </c>
      <c r="E90" s="15">
        <f>VLOOKUP(A90,Sheet1!$A$2:$G$148,7,FALSE)</f>
        <v>0.6</v>
      </c>
      <c r="F90" s="128">
        <f t="shared" si="5"/>
        <v>51.219512195121951</v>
      </c>
      <c r="G90" s="26">
        <v>100</v>
      </c>
      <c r="H90" s="26">
        <v>0</v>
      </c>
      <c r="I90" s="26">
        <v>0</v>
      </c>
      <c r="J90" s="26">
        <v>0</v>
      </c>
      <c r="K90" s="29">
        <v>0</v>
      </c>
      <c r="L90" s="29">
        <v>0</v>
      </c>
      <c r="M90" s="29">
        <v>0</v>
      </c>
      <c r="N90" s="27">
        <v>0</v>
      </c>
      <c r="O90" s="27">
        <v>0</v>
      </c>
      <c r="P90" s="27">
        <v>0</v>
      </c>
      <c r="Q90" s="27">
        <v>0</v>
      </c>
      <c r="R90" s="20">
        <v>3.6227202799197502</v>
      </c>
      <c r="S90" s="20">
        <v>0.63701250486358296</v>
      </c>
      <c r="T90" s="20">
        <v>0.61058723051915098</v>
      </c>
      <c r="U90" s="19">
        <v>6.7436048384048801</v>
      </c>
      <c r="V90" s="19">
        <v>3.4023385897148199</v>
      </c>
      <c r="W90" s="19">
        <v>2.0034089558472599</v>
      </c>
      <c r="X90" s="21" t="s">
        <v>353</v>
      </c>
      <c r="Y90" s="23">
        <v>0</v>
      </c>
      <c r="Z90" s="23">
        <v>0</v>
      </c>
      <c r="AA90" s="24">
        <v>0</v>
      </c>
      <c r="AB90" s="25">
        <v>0</v>
      </c>
      <c r="AC90" s="22" t="s">
        <v>354</v>
      </c>
      <c r="AD90" s="37" t="s">
        <v>354</v>
      </c>
      <c r="AE90" s="37" t="s">
        <v>354</v>
      </c>
      <c r="AF90" s="36" t="str">
        <f t="shared" si="6"/>
        <v>Less preferable</v>
      </c>
      <c r="AG90" s="36" t="str">
        <f t="shared" si="7"/>
        <v>Less preferable</v>
      </c>
      <c r="AH90" s="35" t="str">
        <f t="shared" si="8"/>
        <v>No</v>
      </c>
      <c r="AI90" s="30" t="s">
        <v>354</v>
      </c>
      <c r="AJ90" s="30" t="s">
        <v>354</v>
      </c>
      <c r="AK90" s="30" t="s">
        <v>389</v>
      </c>
      <c r="AL90" s="30" t="s">
        <v>389</v>
      </c>
      <c r="AM90" s="30" t="s">
        <v>389</v>
      </c>
      <c r="AN90" s="30" t="s">
        <v>389</v>
      </c>
      <c r="AO90" s="30"/>
      <c r="AP90" s="11"/>
    </row>
    <row r="91" spans="1:42" ht="30" x14ac:dyDescent="0.25">
      <c r="A91" s="15" t="s">
        <v>258</v>
      </c>
      <c r="B91" s="15" t="s">
        <v>335</v>
      </c>
      <c r="C91" s="15" t="s">
        <v>101</v>
      </c>
      <c r="D91" s="15">
        <v>0.08</v>
      </c>
      <c r="E91" s="15">
        <f>VLOOKUP(A91,Sheet1!$A$2:$G$148,7,FALSE)</f>
        <v>0.08</v>
      </c>
      <c r="F91" s="128">
        <f t="shared" si="5"/>
        <v>0</v>
      </c>
      <c r="G91" s="26">
        <v>100</v>
      </c>
      <c r="H91" s="26">
        <v>0</v>
      </c>
      <c r="I91" s="26">
        <v>0</v>
      </c>
      <c r="J91" s="26">
        <v>0</v>
      </c>
      <c r="K91" s="29">
        <v>0</v>
      </c>
      <c r="L91" s="29">
        <v>0</v>
      </c>
      <c r="M91" s="29">
        <v>0</v>
      </c>
      <c r="N91" s="27">
        <v>0</v>
      </c>
      <c r="O91" s="27">
        <v>0</v>
      </c>
      <c r="P91" s="27">
        <v>0</v>
      </c>
      <c r="Q91" s="27">
        <v>0</v>
      </c>
      <c r="R91" s="20">
        <v>0</v>
      </c>
      <c r="S91" s="20">
        <v>0</v>
      </c>
      <c r="T91" s="20">
        <v>0</v>
      </c>
      <c r="U91" s="19">
        <v>0</v>
      </c>
      <c r="V91" s="19">
        <v>0</v>
      </c>
      <c r="W91" s="19">
        <v>0</v>
      </c>
      <c r="X91" s="21" t="s">
        <v>354</v>
      </c>
      <c r="Y91" s="23">
        <v>0</v>
      </c>
      <c r="Z91" s="23">
        <v>0</v>
      </c>
      <c r="AA91" s="24">
        <v>0</v>
      </c>
      <c r="AB91" s="25">
        <v>0</v>
      </c>
      <c r="AC91" s="22" t="s">
        <v>354</v>
      </c>
      <c r="AD91" s="37" t="s">
        <v>354</v>
      </c>
      <c r="AE91" s="37" t="s">
        <v>354</v>
      </c>
      <c r="AF91" s="35" t="str">
        <f t="shared" si="6"/>
        <v>Most preferable</v>
      </c>
      <c r="AG91" s="35" t="str">
        <f t="shared" si="7"/>
        <v>Most preferable</v>
      </c>
      <c r="AH91" s="35" t="str">
        <f t="shared" si="8"/>
        <v>No</v>
      </c>
      <c r="AI91" s="30" t="s">
        <v>354</v>
      </c>
      <c r="AJ91" s="30" t="s">
        <v>354</v>
      </c>
      <c r="AK91" s="30" t="s">
        <v>389</v>
      </c>
      <c r="AL91" s="30" t="s">
        <v>389</v>
      </c>
      <c r="AM91" s="30" t="s">
        <v>389</v>
      </c>
      <c r="AN91" s="30" t="s">
        <v>389</v>
      </c>
      <c r="AO91" s="30"/>
      <c r="AP91" s="11"/>
    </row>
    <row r="92" spans="1:42" ht="30" x14ac:dyDescent="0.25">
      <c r="A92" s="15" t="s">
        <v>259</v>
      </c>
      <c r="B92" s="15" t="s">
        <v>335</v>
      </c>
      <c r="C92" s="15" t="s">
        <v>102</v>
      </c>
      <c r="D92" s="15">
        <v>1.03</v>
      </c>
      <c r="E92" s="15">
        <f>VLOOKUP(A92,Sheet1!$A$2:$G$148,7,FALSE)</f>
        <v>0.52</v>
      </c>
      <c r="F92" s="128">
        <f t="shared" si="5"/>
        <v>49.514563106796118</v>
      </c>
      <c r="G92" s="26">
        <v>100</v>
      </c>
      <c r="H92" s="26">
        <v>0</v>
      </c>
      <c r="I92" s="26">
        <v>0</v>
      </c>
      <c r="J92" s="26">
        <v>0</v>
      </c>
      <c r="K92" s="29">
        <v>0</v>
      </c>
      <c r="L92" s="29">
        <v>0</v>
      </c>
      <c r="M92" s="29">
        <v>0</v>
      </c>
      <c r="N92" s="27">
        <v>0</v>
      </c>
      <c r="O92" s="27">
        <v>0</v>
      </c>
      <c r="P92" s="27">
        <v>0</v>
      </c>
      <c r="Q92" s="27">
        <v>0</v>
      </c>
      <c r="R92" s="20">
        <v>0.112236879528234</v>
      </c>
      <c r="S92" s="20">
        <v>9.6308911577970002E-3</v>
      </c>
      <c r="T92" s="20">
        <v>7.0627701272143904E-3</v>
      </c>
      <c r="U92" s="19">
        <v>0.30510946432914399</v>
      </c>
      <c r="V92" s="19">
        <v>7.3462897460797497E-2</v>
      </c>
      <c r="W92" s="19">
        <v>9.6308911577971008E-3</v>
      </c>
      <c r="X92" s="21" t="s">
        <v>354</v>
      </c>
      <c r="Y92" s="23">
        <v>0</v>
      </c>
      <c r="Z92" s="23">
        <v>0</v>
      </c>
      <c r="AA92" s="24">
        <v>0</v>
      </c>
      <c r="AB92" s="25">
        <v>1</v>
      </c>
      <c r="AC92" s="22" t="s">
        <v>354</v>
      </c>
      <c r="AD92" s="37" t="s">
        <v>354</v>
      </c>
      <c r="AE92" s="37" t="s">
        <v>354</v>
      </c>
      <c r="AF92" s="36" t="str">
        <f t="shared" si="6"/>
        <v>Less preferable</v>
      </c>
      <c r="AG92" s="36" t="str">
        <f t="shared" si="7"/>
        <v>Less preferable</v>
      </c>
      <c r="AH92" s="35" t="str">
        <f t="shared" si="8"/>
        <v>No</v>
      </c>
      <c r="AI92" s="30" t="s">
        <v>354</v>
      </c>
      <c r="AJ92" s="30" t="s">
        <v>354</v>
      </c>
      <c r="AK92" s="30" t="s">
        <v>389</v>
      </c>
      <c r="AL92" s="30" t="s">
        <v>389</v>
      </c>
      <c r="AM92" s="30" t="s">
        <v>389</v>
      </c>
      <c r="AN92" s="30" t="s">
        <v>389</v>
      </c>
      <c r="AO92" s="30"/>
      <c r="AP92" s="11"/>
    </row>
    <row r="93" spans="1:42" ht="30" x14ac:dyDescent="0.25">
      <c r="A93" s="15" t="s">
        <v>260</v>
      </c>
      <c r="B93" s="15" t="s">
        <v>335</v>
      </c>
      <c r="C93" s="15" t="s">
        <v>103</v>
      </c>
      <c r="D93" s="15">
        <v>1.41</v>
      </c>
      <c r="E93" s="15">
        <f>VLOOKUP(A93,Sheet1!$A$2:$G$148,7,FALSE)</f>
        <v>0.71</v>
      </c>
      <c r="F93" s="128">
        <f t="shared" si="5"/>
        <v>49.645390070921991</v>
      </c>
      <c r="G93" s="26">
        <v>100</v>
      </c>
      <c r="H93" s="26">
        <v>0</v>
      </c>
      <c r="I93" s="26">
        <v>0</v>
      </c>
      <c r="J93" s="26">
        <v>0</v>
      </c>
      <c r="K93" s="29">
        <v>0</v>
      </c>
      <c r="L93" s="29">
        <v>0</v>
      </c>
      <c r="M93" s="29">
        <v>0</v>
      </c>
      <c r="N93" s="27">
        <v>0</v>
      </c>
      <c r="O93" s="27">
        <v>0</v>
      </c>
      <c r="P93" s="27">
        <v>0</v>
      </c>
      <c r="Q93" s="27">
        <v>0</v>
      </c>
      <c r="R93" s="20">
        <v>0</v>
      </c>
      <c r="S93" s="20">
        <v>0</v>
      </c>
      <c r="T93" s="20">
        <v>0</v>
      </c>
      <c r="U93" s="19">
        <v>2.84063411809059E-2</v>
      </c>
      <c r="V93" s="19">
        <v>0</v>
      </c>
      <c r="W93" s="19">
        <v>0</v>
      </c>
      <c r="X93" s="21" t="s">
        <v>353</v>
      </c>
      <c r="Y93" s="23">
        <v>0</v>
      </c>
      <c r="Z93" s="23">
        <v>0</v>
      </c>
      <c r="AA93" s="24">
        <v>0</v>
      </c>
      <c r="AB93" s="25">
        <v>2</v>
      </c>
      <c r="AC93" s="22" t="s">
        <v>354</v>
      </c>
      <c r="AD93" s="37" t="s">
        <v>354</v>
      </c>
      <c r="AE93" s="37" t="s">
        <v>354</v>
      </c>
      <c r="AF93" s="35" t="str">
        <f t="shared" si="6"/>
        <v>Most preferable</v>
      </c>
      <c r="AG93" s="35" t="str">
        <f t="shared" si="7"/>
        <v>Most preferable</v>
      </c>
      <c r="AH93" s="35" t="str">
        <f t="shared" si="8"/>
        <v>No</v>
      </c>
      <c r="AI93" s="30" t="s">
        <v>354</v>
      </c>
      <c r="AJ93" s="30" t="s">
        <v>354</v>
      </c>
      <c r="AK93" s="30" t="s">
        <v>389</v>
      </c>
      <c r="AL93" s="30" t="s">
        <v>389</v>
      </c>
      <c r="AM93" s="30" t="s">
        <v>389</v>
      </c>
      <c r="AN93" s="30" t="s">
        <v>389</v>
      </c>
      <c r="AO93" s="30"/>
      <c r="AP93" s="11"/>
    </row>
    <row r="94" spans="1:42" ht="75" x14ac:dyDescent="0.25">
      <c r="A94" s="15" t="s">
        <v>261</v>
      </c>
      <c r="B94" s="15" t="s">
        <v>336</v>
      </c>
      <c r="C94" s="15" t="s">
        <v>104</v>
      </c>
      <c r="D94" s="15">
        <v>0.24</v>
      </c>
      <c r="E94" s="15">
        <f>VLOOKUP(A94,Sheet1!$A$2:$G$148,7,FALSE)</f>
        <v>0.15</v>
      </c>
      <c r="F94" s="128">
        <f t="shared" si="5"/>
        <v>37.5</v>
      </c>
      <c r="G94" s="26">
        <v>75.731951772985894</v>
      </c>
      <c r="H94" s="26">
        <v>12.631165093906398</v>
      </c>
      <c r="I94" s="26">
        <v>11.6368831331077</v>
      </c>
      <c r="J94" s="26">
        <v>22.428907670854901</v>
      </c>
      <c r="K94" s="29">
        <v>0</v>
      </c>
      <c r="L94" s="29">
        <v>9.0810256966821594</v>
      </c>
      <c r="M94" s="29">
        <v>26.666745113589499</v>
      </c>
      <c r="N94" s="27">
        <v>30.021460242580901</v>
      </c>
      <c r="O94" s="27">
        <v>31.114781834078101</v>
      </c>
      <c r="P94" s="27">
        <v>0</v>
      </c>
      <c r="Q94" s="27">
        <v>0</v>
      </c>
      <c r="R94" s="20">
        <v>9.2402015803856999E-2</v>
      </c>
      <c r="S94" s="20">
        <v>7.8786739408441997E-2</v>
      </c>
      <c r="T94" s="20">
        <v>7.0112770905570401E-2</v>
      </c>
      <c r="U94" s="19">
        <v>0.45461838908165197</v>
      </c>
      <c r="V94" s="19">
        <v>7.8786747306877805E-2</v>
      </c>
      <c r="W94" s="19">
        <v>7.8786747306877805E-2</v>
      </c>
      <c r="X94" s="21" t="s">
        <v>354</v>
      </c>
      <c r="Y94" s="23">
        <v>0</v>
      </c>
      <c r="Z94" s="23">
        <v>20.806300327057102</v>
      </c>
      <c r="AA94" s="24">
        <v>21.5168715384868</v>
      </c>
      <c r="AB94" s="25">
        <v>5</v>
      </c>
      <c r="AC94" s="22" t="s">
        <v>354</v>
      </c>
      <c r="AD94" s="37" t="s">
        <v>353</v>
      </c>
      <c r="AE94" s="37" t="s">
        <v>353</v>
      </c>
      <c r="AF94" s="34" t="str">
        <f t="shared" si="6"/>
        <v>Least preferable</v>
      </c>
      <c r="AG94" s="36" t="str">
        <f t="shared" si="7"/>
        <v>Less preferable</v>
      </c>
      <c r="AH94" s="35" t="str">
        <f t="shared" si="8"/>
        <v>No</v>
      </c>
      <c r="AI94" s="30" t="s">
        <v>389</v>
      </c>
      <c r="AJ94" s="30" t="s">
        <v>389</v>
      </c>
      <c r="AK94" s="30" t="s">
        <v>353</v>
      </c>
      <c r="AL94" s="30" t="s">
        <v>398</v>
      </c>
      <c r="AM94" s="30" t="s">
        <v>402</v>
      </c>
      <c r="AN94" s="30" t="s">
        <v>354</v>
      </c>
      <c r="AO94" s="30" t="s">
        <v>354</v>
      </c>
      <c r="AP94" s="11" t="s">
        <v>723</v>
      </c>
    </row>
    <row r="95" spans="1:42" x14ac:dyDescent="0.25">
      <c r="A95" s="15" t="s">
        <v>378</v>
      </c>
      <c r="B95" s="15" t="s">
        <v>336</v>
      </c>
      <c r="C95" s="15" t="s">
        <v>105</v>
      </c>
      <c r="D95" s="15">
        <v>3.05</v>
      </c>
      <c r="E95" s="15">
        <f>VLOOKUP(A95,Sheet1!$A$2:$G$148,7,FALSE)</f>
        <v>1.53</v>
      </c>
      <c r="F95" s="128">
        <f t="shared" si="5"/>
        <v>49.836065573770483</v>
      </c>
      <c r="G95" s="26">
        <v>100</v>
      </c>
      <c r="H95" s="26">
        <v>0</v>
      </c>
      <c r="I95" s="26">
        <v>0</v>
      </c>
      <c r="J95" s="26">
        <v>0</v>
      </c>
      <c r="K95" s="29">
        <v>0</v>
      </c>
      <c r="L95" s="29">
        <v>0</v>
      </c>
      <c r="M95" s="29">
        <v>0</v>
      </c>
      <c r="N95" s="27">
        <v>0</v>
      </c>
      <c r="O95" s="27">
        <v>0</v>
      </c>
      <c r="P95" s="27">
        <v>0</v>
      </c>
      <c r="Q95" s="27">
        <v>0</v>
      </c>
      <c r="R95" s="20">
        <v>0.99818104067747804</v>
      </c>
      <c r="S95" s="20">
        <v>0.27563263823818801</v>
      </c>
      <c r="T95" s="20">
        <v>0.27563263823818701</v>
      </c>
      <c r="U95" s="19">
        <v>1.59481105243401</v>
      </c>
      <c r="V95" s="19">
        <v>0.93259244524999796</v>
      </c>
      <c r="W95" s="19">
        <v>0.275632633013772</v>
      </c>
      <c r="X95" s="21" t="s">
        <v>354</v>
      </c>
      <c r="Y95" s="23">
        <v>0</v>
      </c>
      <c r="Z95" s="23">
        <v>0</v>
      </c>
      <c r="AA95" s="24">
        <v>0</v>
      </c>
      <c r="AB95" s="25">
        <v>0</v>
      </c>
      <c r="AC95" s="22" t="s">
        <v>354</v>
      </c>
      <c r="AD95" s="37" t="s">
        <v>354</v>
      </c>
      <c r="AE95" s="37" t="s">
        <v>354</v>
      </c>
      <c r="AF95" s="36" t="str">
        <f t="shared" si="6"/>
        <v>Less preferable</v>
      </c>
      <c r="AG95" s="36" t="str">
        <f t="shared" si="7"/>
        <v>Less preferable</v>
      </c>
      <c r="AH95" s="35" t="str">
        <f t="shared" si="8"/>
        <v>No</v>
      </c>
      <c r="AI95" s="30" t="s">
        <v>354</v>
      </c>
      <c r="AJ95" s="30" t="s">
        <v>354</v>
      </c>
      <c r="AK95" s="30" t="s">
        <v>389</v>
      </c>
      <c r="AL95" s="30" t="s">
        <v>389</v>
      </c>
      <c r="AM95" s="30" t="s">
        <v>389</v>
      </c>
      <c r="AN95" s="30" t="s">
        <v>389</v>
      </c>
      <c r="AO95" s="30"/>
      <c r="AP95" s="11"/>
    </row>
    <row r="96" spans="1:42" ht="75" x14ac:dyDescent="0.25">
      <c r="A96" s="15" t="s">
        <v>262</v>
      </c>
      <c r="B96" s="15" t="s">
        <v>336</v>
      </c>
      <c r="C96" s="15" t="s">
        <v>106</v>
      </c>
      <c r="D96" s="15">
        <v>0.62</v>
      </c>
      <c r="E96" s="15">
        <f>VLOOKUP(A96,Sheet1!$A$2:$G$148,7,FALSE)</f>
        <v>0.23</v>
      </c>
      <c r="F96" s="128">
        <f t="shared" si="5"/>
        <v>62.903225806451616</v>
      </c>
      <c r="G96" s="26">
        <v>39.4491221520653</v>
      </c>
      <c r="H96" s="26">
        <v>53.466549206726967</v>
      </c>
      <c r="I96" s="26">
        <v>7.0843286412077298</v>
      </c>
      <c r="J96" s="26">
        <v>5.4644694041631396</v>
      </c>
      <c r="K96" s="29">
        <v>4.9527839533119398</v>
      </c>
      <c r="L96" s="29">
        <v>6.4380942623940802</v>
      </c>
      <c r="M96" s="29">
        <v>60.550877537403601</v>
      </c>
      <c r="N96" s="27">
        <v>7.4844858539660102</v>
      </c>
      <c r="O96" s="27">
        <v>9.3020193738897508</v>
      </c>
      <c r="P96" s="27">
        <v>0</v>
      </c>
      <c r="Q96" s="27">
        <v>0</v>
      </c>
      <c r="R96" s="20">
        <v>0</v>
      </c>
      <c r="S96" s="20">
        <v>0</v>
      </c>
      <c r="T96" s="20">
        <v>0</v>
      </c>
      <c r="U96" s="19">
        <v>0.14714022666674101</v>
      </c>
      <c r="V96" s="19">
        <v>0</v>
      </c>
      <c r="W96" s="19">
        <v>0</v>
      </c>
      <c r="X96" s="21" t="s">
        <v>353</v>
      </c>
      <c r="Y96" s="23">
        <v>0</v>
      </c>
      <c r="Z96" s="23">
        <v>0</v>
      </c>
      <c r="AA96" s="24">
        <v>60.550877537403601</v>
      </c>
      <c r="AB96" s="25">
        <v>2</v>
      </c>
      <c r="AC96" s="22" t="s">
        <v>354</v>
      </c>
      <c r="AD96" s="37" t="s">
        <v>354</v>
      </c>
      <c r="AE96" s="37" t="s">
        <v>353</v>
      </c>
      <c r="AF96" s="34" t="str">
        <f t="shared" si="6"/>
        <v>Least preferable</v>
      </c>
      <c r="AG96" s="36" t="str">
        <f t="shared" si="7"/>
        <v>Less preferable</v>
      </c>
      <c r="AH96" s="35" t="str">
        <f t="shared" si="8"/>
        <v>No</v>
      </c>
      <c r="AI96" s="30" t="s">
        <v>389</v>
      </c>
      <c r="AJ96" s="30" t="s">
        <v>389</v>
      </c>
      <c r="AK96" s="30" t="s">
        <v>353</v>
      </c>
      <c r="AL96" s="30" t="s">
        <v>398</v>
      </c>
      <c r="AM96" s="30" t="s">
        <v>354</v>
      </c>
      <c r="AN96" s="30" t="s">
        <v>354</v>
      </c>
      <c r="AO96" s="30" t="s">
        <v>354</v>
      </c>
      <c r="AP96" s="11" t="s">
        <v>723</v>
      </c>
    </row>
    <row r="97" spans="1:42" ht="30" x14ac:dyDescent="0.25">
      <c r="A97" s="15" t="s">
        <v>263</v>
      </c>
      <c r="B97" s="15" t="s">
        <v>337</v>
      </c>
      <c r="C97" s="15" t="s">
        <v>107</v>
      </c>
      <c r="D97" s="15">
        <v>0.55000000000000004</v>
      </c>
      <c r="E97" s="15">
        <f>VLOOKUP(A97,Sheet1!$A$2:$G$148,7,FALSE)</f>
        <v>0.25</v>
      </c>
      <c r="F97" s="128">
        <f t="shared" si="5"/>
        <v>54.54545454545454</v>
      </c>
      <c r="G97" s="26">
        <v>100</v>
      </c>
      <c r="H97" s="26">
        <v>0</v>
      </c>
      <c r="I97" s="26">
        <v>0</v>
      </c>
      <c r="J97" s="26">
        <v>0</v>
      </c>
      <c r="K97" s="29">
        <v>0</v>
      </c>
      <c r="L97" s="29">
        <v>0</v>
      </c>
      <c r="M97" s="29">
        <v>0</v>
      </c>
      <c r="N97" s="27">
        <v>0</v>
      </c>
      <c r="O97" s="27">
        <v>0</v>
      </c>
      <c r="P97" s="27">
        <v>0</v>
      </c>
      <c r="Q97" s="27">
        <v>0</v>
      </c>
      <c r="R97" s="20">
        <v>0</v>
      </c>
      <c r="S97" s="20">
        <v>0</v>
      </c>
      <c r="T97" s="20">
        <v>0</v>
      </c>
      <c r="U97" s="19">
        <v>0</v>
      </c>
      <c r="V97" s="19">
        <v>0</v>
      </c>
      <c r="W97" s="19">
        <v>0</v>
      </c>
      <c r="X97" s="21" t="s">
        <v>354</v>
      </c>
      <c r="Y97" s="23">
        <v>0</v>
      </c>
      <c r="Z97" s="23">
        <v>0</v>
      </c>
      <c r="AA97" s="24">
        <v>0</v>
      </c>
      <c r="AB97" s="25">
        <v>3</v>
      </c>
      <c r="AC97" s="22" t="s">
        <v>354</v>
      </c>
      <c r="AD97" s="37" t="s">
        <v>354</v>
      </c>
      <c r="AE97" s="37" t="s">
        <v>354</v>
      </c>
      <c r="AF97" s="35" t="str">
        <f t="shared" si="6"/>
        <v>Most preferable</v>
      </c>
      <c r="AG97" s="35" t="str">
        <f t="shared" si="7"/>
        <v>Most preferable</v>
      </c>
      <c r="AH97" s="35" t="str">
        <f t="shared" si="8"/>
        <v>No</v>
      </c>
      <c r="AI97" s="30" t="s">
        <v>354</v>
      </c>
      <c r="AJ97" s="30" t="s">
        <v>354</v>
      </c>
      <c r="AK97" s="30" t="s">
        <v>389</v>
      </c>
      <c r="AL97" s="30" t="s">
        <v>389</v>
      </c>
      <c r="AM97" s="30" t="s">
        <v>389</v>
      </c>
      <c r="AN97" s="30" t="s">
        <v>389</v>
      </c>
      <c r="AO97" s="30"/>
      <c r="AP97" s="11"/>
    </row>
    <row r="98" spans="1:42" ht="30" x14ac:dyDescent="0.25">
      <c r="A98" s="15" t="s">
        <v>264</v>
      </c>
      <c r="B98" s="15" t="s">
        <v>337</v>
      </c>
      <c r="C98" s="15" t="s">
        <v>108</v>
      </c>
      <c r="D98" s="15">
        <v>1.06</v>
      </c>
      <c r="E98" s="15">
        <f>VLOOKUP(A98,Sheet1!$A$2:$G$148,7,FALSE)</f>
        <v>0.7</v>
      </c>
      <c r="F98" s="128">
        <f t="shared" si="5"/>
        <v>33.962264150943398</v>
      </c>
      <c r="G98" s="26">
        <v>100</v>
      </c>
      <c r="H98" s="26">
        <v>0</v>
      </c>
      <c r="I98" s="26">
        <v>0</v>
      </c>
      <c r="J98" s="26">
        <v>0</v>
      </c>
      <c r="K98" s="29">
        <v>0</v>
      </c>
      <c r="L98" s="29">
        <v>0</v>
      </c>
      <c r="M98" s="29">
        <v>0</v>
      </c>
      <c r="N98" s="27">
        <v>0</v>
      </c>
      <c r="O98" s="27">
        <v>0</v>
      </c>
      <c r="P98" s="27">
        <v>0</v>
      </c>
      <c r="Q98" s="27">
        <v>0</v>
      </c>
      <c r="R98" s="20">
        <v>5.3001928128006597</v>
      </c>
      <c r="S98" s="20">
        <v>4.1505967684535596</v>
      </c>
      <c r="T98" s="20">
        <v>3.6388822920853099</v>
      </c>
      <c r="U98" s="19">
        <v>6.9873369273645398</v>
      </c>
      <c r="V98" s="19">
        <v>5.0576116768491799</v>
      </c>
      <c r="W98" s="19">
        <v>4.3495583415557304</v>
      </c>
      <c r="X98" s="21" t="s">
        <v>354</v>
      </c>
      <c r="Y98" s="23">
        <v>0</v>
      </c>
      <c r="Z98" s="23">
        <v>0</v>
      </c>
      <c r="AA98" s="24">
        <v>0</v>
      </c>
      <c r="AB98" s="25">
        <v>2</v>
      </c>
      <c r="AC98" s="22" t="s">
        <v>354</v>
      </c>
      <c r="AD98" s="37" t="s">
        <v>354</v>
      </c>
      <c r="AE98" s="37" t="s">
        <v>354</v>
      </c>
      <c r="AF98" s="36" t="str">
        <f t="shared" si="6"/>
        <v>Less preferable</v>
      </c>
      <c r="AG98" s="36" t="str">
        <f t="shared" si="7"/>
        <v>Less preferable</v>
      </c>
      <c r="AH98" s="35" t="str">
        <f t="shared" si="8"/>
        <v>No</v>
      </c>
      <c r="AI98" s="30" t="s">
        <v>354</v>
      </c>
      <c r="AJ98" s="30" t="s">
        <v>354</v>
      </c>
      <c r="AK98" s="30" t="s">
        <v>389</v>
      </c>
      <c r="AL98" s="30" t="s">
        <v>389</v>
      </c>
      <c r="AM98" s="30" t="s">
        <v>389</v>
      </c>
      <c r="AN98" s="30" t="s">
        <v>389</v>
      </c>
      <c r="AO98" s="30"/>
      <c r="AP98" s="11"/>
    </row>
    <row r="99" spans="1:42" ht="30" x14ac:dyDescent="0.25">
      <c r="A99" s="15" t="s">
        <v>265</v>
      </c>
      <c r="B99" s="15" t="s">
        <v>338</v>
      </c>
      <c r="C99" s="15" t="s">
        <v>109</v>
      </c>
      <c r="D99" s="15">
        <v>3.24</v>
      </c>
      <c r="E99" s="15">
        <f>VLOOKUP(A99,Sheet1!$A$2:$G$148,7,FALSE)</f>
        <v>0.97</v>
      </c>
      <c r="F99" s="128">
        <f t="shared" si="5"/>
        <v>70.061728395061735</v>
      </c>
      <c r="G99" s="26">
        <v>100</v>
      </c>
      <c r="H99" s="26">
        <v>0</v>
      </c>
      <c r="I99" s="26">
        <v>0</v>
      </c>
      <c r="J99" s="26">
        <v>0</v>
      </c>
      <c r="K99" s="29">
        <v>0</v>
      </c>
      <c r="L99" s="29">
        <v>0</v>
      </c>
      <c r="M99" s="29">
        <v>0</v>
      </c>
      <c r="N99" s="27">
        <v>0</v>
      </c>
      <c r="O99" s="27">
        <v>0</v>
      </c>
      <c r="P99" s="27">
        <v>0</v>
      </c>
      <c r="Q99" s="27">
        <v>0</v>
      </c>
      <c r="R99" s="20">
        <v>5.1581168519326601</v>
      </c>
      <c r="S99" s="20">
        <v>3.6934561929921599</v>
      </c>
      <c r="T99" s="20">
        <v>3.2819696187525298</v>
      </c>
      <c r="U99" s="19">
        <v>6.7042783253368299</v>
      </c>
      <c r="V99" s="19">
        <v>4.9122140618204</v>
      </c>
      <c r="W99" s="19">
        <v>4.0214388193286803</v>
      </c>
      <c r="X99" s="21" t="s">
        <v>353</v>
      </c>
      <c r="Y99" s="23">
        <v>0</v>
      </c>
      <c r="Z99" s="23">
        <v>0</v>
      </c>
      <c r="AA99" s="24">
        <v>0</v>
      </c>
      <c r="AB99" s="25">
        <v>3</v>
      </c>
      <c r="AC99" s="22" t="s">
        <v>354</v>
      </c>
      <c r="AD99" s="37" t="s">
        <v>354</v>
      </c>
      <c r="AE99" s="37" t="s">
        <v>354</v>
      </c>
      <c r="AF99" s="36" t="str">
        <f t="shared" si="6"/>
        <v>Less preferable</v>
      </c>
      <c r="AG99" s="36" t="str">
        <f t="shared" si="7"/>
        <v>Less preferable</v>
      </c>
      <c r="AH99" s="35" t="str">
        <f t="shared" si="8"/>
        <v>No</v>
      </c>
      <c r="AI99" s="30" t="s">
        <v>354</v>
      </c>
      <c r="AJ99" s="30" t="s">
        <v>354</v>
      </c>
      <c r="AK99" s="30" t="s">
        <v>389</v>
      </c>
      <c r="AL99" s="30" t="s">
        <v>389</v>
      </c>
      <c r="AM99" s="30" t="s">
        <v>389</v>
      </c>
      <c r="AN99" s="30" t="s">
        <v>389</v>
      </c>
      <c r="AO99" s="30"/>
      <c r="AP99" s="11"/>
    </row>
    <row r="100" spans="1:42" ht="45" x14ac:dyDescent="0.25">
      <c r="A100" s="15" t="s">
        <v>266</v>
      </c>
      <c r="B100" s="15" t="s">
        <v>339</v>
      </c>
      <c r="C100" s="15" t="s">
        <v>110</v>
      </c>
      <c r="D100" s="15">
        <v>32.81</v>
      </c>
      <c r="E100" s="15" t="e">
        <f>VLOOKUP(A100,Sheet1!$A$2:$G$148,7,FALSE)</f>
        <v>#N/A</v>
      </c>
      <c r="F100" s="128">
        <f t="shared" si="5"/>
        <v>20</v>
      </c>
      <c r="G100" s="26">
        <v>100</v>
      </c>
      <c r="H100" s="26">
        <v>0</v>
      </c>
      <c r="I100" s="26">
        <v>0</v>
      </c>
      <c r="J100" s="26">
        <v>0</v>
      </c>
      <c r="K100" s="29">
        <v>0</v>
      </c>
      <c r="L100" s="29">
        <v>0</v>
      </c>
      <c r="M100" s="29">
        <v>0</v>
      </c>
      <c r="N100" s="27">
        <v>0</v>
      </c>
      <c r="O100" s="27">
        <v>0</v>
      </c>
      <c r="P100" s="27">
        <v>0</v>
      </c>
      <c r="Q100" s="27">
        <v>0</v>
      </c>
      <c r="R100" s="20">
        <v>5.2031312949431099</v>
      </c>
      <c r="S100" s="20">
        <v>3.3472486565244801</v>
      </c>
      <c r="T100" s="20">
        <v>2.4407123004170201</v>
      </c>
      <c r="U100" s="19">
        <v>9.0644432394515402</v>
      </c>
      <c r="V100" s="19">
        <v>4.7645750403423301</v>
      </c>
      <c r="W100" s="19">
        <v>3.75294001463222</v>
      </c>
      <c r="X100" s="21" t="s">
        <v>353</v>
      </c>
      <c r="Y100" s="23">
        <v>0</v>
      </c>
      <c r="Z100" s="23">
        <v>0</v>
      </c>
      <c r="AA100" s="24">
        <v>0</v>
      </c>
      <c r="AB100" s="25">
        <v>9</v>
      </c>
      <c r="AC100" s="22" t="s">
        <v>354</v>
      </c>
      <c r="AD100" s="37" t="s">
        <v>354</v>
      </c>
      <c r="AE100" s="37" t="s">
        <v>354</v>
      </c>
      <c r="AF100" s="36" t="str">
        <f t="shared" si="6"/>
        <v>Less preferable</v>
      </c>
      <c r="AG100" s="36" t="str">
        <f t="shared" si="7"/>
        <v>Less preferable</v>
      </c>
      <c r="AH100" s="35" t="str">
        <f t="shared" si="8"/>
        <v>No</v>
      </c>
      <c r="AI100" s="30" t="s">
        <v>354</v>
      </c>
      <c r="AJ100" s="30" t="s">
        <v>354</v>
      </c>
      <c r="AK100" s="30" t="s">
        <v>389</v>
      </c>
      <c r="AL100" s="30" t="s">
        <v>389</v>
      </c>
      <c r="AM100" s="30" t="s">
        <v>389</v>
      </c>
      <c r="AN100" s="30" t="s">
        <v>389</v>
      </c>
      <c r="AO100" s="30"/>
      <c r="AP100" s="11"/>
    </row>
    <row r="101" spans="1:42" ht="30" x14ac:dyDescent="0.25">
      <c r="A101" s="15" t="s">
        <v>267</v>
      </c>
      <c r="B101" s="15" t="s">
        <v>339</v>
      </c>
      <c r="C101" s="15" t="s">
        <v>111</v>
      </c>
      <c r="D101" s="15">
        <v>1.0900000000000001</v>
      </c>
      <c r="E101" s="15">
        <f>VLOOKUP(A101,Sheet1!$A$2:$G$148,7,FALSE)</f>
        <v>0.55000000000000004</v>
      </c>
      <c r="F101" s="128">
        <f t="shared" si="5"/>
        <v>49.541284403669728</v>
      </c>
      <c r="G101" s="26">
        <v>100</v>
      </c>
      <c r="H101" s="26">
        <v>0</v>
      </c>
      <c r="I101" s="26">
        <v>0</v>
      </c>
      <c r="J101" s="26">
        <v>0</v>
      </c>
      <c r="K101" s="29">
        <v>0</v>
      </c>
      <c r="L101" s="29">
        <v>0</v>
      </c>
      <c r="M101" s="29">
        <v>0</v>
      </c>
      <c r="N101" s="27">
        <v>0</v>
      </c>
      <c r="O101" s="27">
        <v>0</v>
      </c>
      <c r="P101" s="27">
        <v>0</v>
      </c>
      <c r="Q101" s="27">
        <v>0</v>
      </c>
      <c r="R101" s="20">
        <v>2.4666418951670499</v>
      </c>
      <c r="S101" s="20">
        <v>1.35727138031898</v>
      </c>
      <c r="T101" s="20">
        <v>0.990441264381557</v>
      </c>
      <c r="U101" s="19">
        <v>2.7966556777387699</v>
      </c>
      <c r="V101" s="19">
        <v>2.4210785853662902</v>
      </c>
      <c r="W101" s="19">
        <v>2.3110296093080298</v>
      </c>
      <c r="X101" s="21" t="s">
        <v>354</v>
      </c>
      <c r="Y101" s="23">
        <v>0</v>
      </c>
      <c r="Z101" s="23">
        <v>0</v>
      </c>
      <c r="AA101" s="24">
        <v>0</v>
      </c>
      <c r="AB101" s="25">
        <v>1</v>
      </c>
      <c r="AC101" s="22" t="s">
        <v>354</v>
      </c>
      <c r="AD101" s="37" t="s">
        <v>354</v>
      </c>
      <c r="AE101" s="37" t="s">
        <v>354</v>
      </c>
      <c r="AF101" s="36" t="str">
        <f t="shared" si="6"/>
        <v>Less preferable</v>
      </c>
      <c r="AG101" s="36" t="str">
        <f t="shared" si="7"/>
        <v>Less preferable</v>
      </c>
      <c r="AH101" s="35" t="str">
        <f t="shared" si="8"/>
        <v>No</v>
      </c>
      <c r="AI101" s="30" t="s">
        <v>354</v>
      </c>
      <c r="AJ101" s="30" t="s">
        <v>354</v>
      </c>
      <c r="AK101" s="30" t="s">
        <v>389</v>
      </c>
      <c r="AL101" s="30" t="s">
        <v>389</v>
      </c>
      <c r="AM101" s="30" t="s">
        <v>389</v>
      </c>
      <c r="AN101" s="30" t="s">
        <v>389</v>
      </c>
      <c r="AO101" s="30"/>
      <c r="AP101" s="11"/>
    </row>
    <row r="102" spans="1:42" ht="30" x14ac:dyDescent="0.25">
      <c r="A102" s="15" t="s">
        <v>268</v>
      </c>
      <c r="B102" s="15" t="s">
        <v>339</v>
      </c>
      <c r="C102" s="15" t="s">
        <v>112</v>
      </c>
      <c r="D102" s="15">
        <v>0.44</v>
      </c>
      <c r="E102" s="15">
        <f>VLOOKUP(A102,Sheet1!$A$2:$G$148,7,FALSE)</f>
        <v>0.23</v>
      </c>
      <c r="F102" s="128">
        <f t="shared" si="5"/>
        <v>47.727272727272727</v>
      </c>
      <c r="G102" s="26">
        <v>100</v>
      </c>
      <c r="H102" s="26">
        <v>0</v>
      </c>
      <c r="I102" s="26">
        <v>0</v>
      </c>
      <c r="J102" s="26">
        <v>0</v>
      </c>
      <c r="K102" s="29">
        <v>0</v>
      </c>
      <c r="L102" s="29">
        <v>0</v>
      </c>
      <c r="M102" s="29">
        <v>0</v>
      </c>
      <c r="N102" s="27">
        <v>0</v>
      </c>
      <c r="O102" s="27">
        <v>0</v>
      </c>
      <c r="P102" s="27">
        <v>0</v>
      </c>
      <c r="Q102" s="27">
        <v>0</v>
      </c>
      <c r="R102" s="20">
        <v>4.1613358555730304</v>
      </c>
      <c r="S102" s="20">
        <v>0.473873305456182</v>
      </c>
      <c r="T102" s="20">
        <v>0.158896241065003</v>
      </c>
      <c r="U102" s="19">
        <v>6.8411071457499402</v>
      </c>
      <c r="V102" s="19">
        <v>1.18974200827591</v>
      </c>
      <c r="W102" s="19">
        <v>0.64262299482931695</v>
      </c>
      <c r="X102" s="21" t="s">
        <v>353</v>
      </c>
      <c r="Y102" s="23">
        <v>0</v>
      </c>
      <c r="Z102" s="23">
        <v>0</v>
      </c>
      <c r="AA102" s="24">
        <v>0</v>
      </c>
      <c r="AB102" s="25">
        <v>2</v>
      </c>
      <c r="AC102" s="22" t="s">
        <v>354</v>
      </c>
      <c r="AD102" s="37" t="s">
        <v>354</v>
      </c>
      <c r="AE102" s="37" t="s">
        <v>354</v>
      </c>
      <c r="AF102" s="36" t="str">
        <f t="shared" si="6"/>
        <v>Less preferable</v>
      </c>
      <c r="AG102" s="36" t="str">
        <f t="shared" si="7"/>
        <v>Less preferable</v>
      </c>
      <c r="AH102" s="35" t="str">
        <f t="shared" si="8"/>
        <v>No</v>
      </c>
      <c r="AI102" s="30" t="s">
        <v>354</v>
      </c>
      <c r="AJ102" s="30" t="s">
        <v>354</v>
      </c>
      <c r="AK102" s="30" t="s">
        <v>389</v>
      </c>
      <c r="AL102" s="30" t="s">
        <v>389</v>
      </c>
      <c r="AM102" s="30" t="s">
        <v>389</v>
      </c>
      <c r="AN102" s="30" t="s">
        <v>389</v>
      </c>
      <c r="AO102" s="30"/>
      <c r="AP102" s="11"/>
    </row>
    <row r="103" spans="1:42" ht="30" x14ac:dyDescent="0.25">
      <c r="A103" s="15" t="s">
        <v>269</v>
      </c>
      <c r="B103" s="15" t="s">
        <v>339</v>
      </c>
      <c r="C103" s="15" t="s">
        <v>113</v>
      </c>
      <c r="D103" s="15">
        <v>0.8</v>
      </c>
      <c r="E103" s="15">
        <f>VLOOKUP(A103,Sheet1!$A$2:$G$148,7,FALSE)</f>
        <v>0.36</v>
      </c>
      <c r="F103" s="128">
        <f t="shared" si="5"/>
        <v>55.000000000000007</v>
      </c>
      <c r="G103" s="26">
        <v>100</v>
      </c>
      <c r="H103" s="26">
        <v>0</v>
      </c>
      <c r="I103" s="26">
        <v>0</v>
      </c>
      <c r="J103" s="26">
        <v>0</v>
      </c>
      <c r="K103" s="29">
        <v>0</v>
      </c>
      <c r="L103" s="29">
        <v>0</v>
      </c>
      <c r="M103" s="29">
        <v>0</v>
      </c>
      <c r="N103" s="27">
        <v>0</v>
      </c>
      <c r="O103" s="27">
        <v>0</v>
      </c>
      <c r="P103" s="27">
        <v>0</v>
      </c>
      <c r="Q103" s="27">
        <v>0</v>
      </c>
      <c r="R103" s="20">
        <v>2.0351689375649001E-2</v>
      </c>
      <c r="S103" s="20">
        <v>0</v>
      </c>
      <c r="T103" s="20">
        <v>0</v>
      </c>
      <c r="U103" s="19">
        <v>2.03516893840756E-2</v>
      </c>
      <c r="V103" s="19">
        <v>5.5525145051244004E-3</v>
      </c>
      <c r="W103" s="19">
        <v>2.6506516390531398E-3</v>
      </c>
      <c r="X103" s="21" t="s">
        <v>354</v>
      </c>
      <c r="Y103" s="23">
        <v>0</v>
      </c>
      <c r="Z103" s="23">
        <v>0</v>
      </c>
      <c r="AA103" s="24">
        <v>0</v>
      </c>
      <c r="AB103" s="25">
        <v>0</v>
      </c>
      <c r="AC103" s="22" t="s">
        <v>354</v>
      </c>
      <c r="AD103" s="37" t="s">
        <v>354</v>
      </c>
      <c r="AE103" s="37" t="s">
        <v>354</v>
      </c>
      <c r="AF103" s="36" t="str">
        <f t="shared" si="6"/>
        <v>Less preferable</v>
      </c>
      <c r="AG103" s="36" t="str">
        <f t="shared" si="7"/>
        <v>Less preferable</v>
      </c>
      <c r="AH103" s="35" t="str">
        <f t="shared" si="8"/>
        <v>No</v>
      </c>
      <c r="AI103" s="30" t="s">
        <v>354</v>
      </c>
      <c r="AJ103" s="30" t="s">
        <v>354</v>
      </c>
      <c r="AK103" s="30" t="s">
        <v>389</v>
      </c>
      <c r="AL103" s="30" t="s">
        <v>389</v>
      </c>
      <c r="AM103" s="30" t="s">
        <v>389</v>
      </c>
      <c r="AN103" s="30" t="s">
        <v>389</v>
      </c>
      <c r="AO103" s="30"/>
      <c r="AP103" s="11"/>
    </row>
    <row r="104" spans="1:42" ht="49.5" customHeight="1" x14ac:dyDescent="0.25">
      <c r="A104" s="15" t="s">
        <v>321</v>
      </c>
      <c r="B104" s="15" t="s">
        <v>327</v>
      </c>
      <c r="C104" s="15" t="s">
        <v>114</v>
      </c>
      <c r="D104" s="15">
        <v>0.38</v>
      </c>
      <c r="E104" s="15" t="e">
        <f>VLOOKUP(A104,Sheet1!$A$2:$G$148,7,FALSE)</f>
        <v>#N/A</v>
      </c>
      <c r="F104" s="128">
        <f t="shared" si="5"/>
        <v>20</v>
      </c>
      <c r="G104" s="26">
        <v>100</v>
      </c>
      <c r="H104" s="26">
        <v>0</v>
      </c>
      <c r="I104" s="26">
        <v>0</v>
      </c>
      <c r="J104" s="26">
        <v>0</v>
      </c>
      <c r="K104" s="29">
        <v>0</v>
      </c>
      <c r="L104" s="29">
        <v>0</v>
      </c>
      <c r="M104" s="29">
        <v>0</v>
      </c>
      <c r="N104" s="27">
        <v>0</v>
      </c>
      <c r="O104" s="27">
        <v>0</v>
      </c>
      <c r="P104" s="27">
        <v>0</v>
      </c>
      <c r="Q104" s="27">
        <v>0</v>
      </c>
      <c r="R104" s="20">
        <v>13.3701435633595</v>
      </c>
      <c r="S104" s="20">
        <v>12.0294887279032</v>
      </c>
      <c r="T104" s="20">
        <v>10.2520808814071</v>
      </c>
      <c r="U104" s="19">
        <v>14.678397867143</v>
      </c>
      <c r="V104" s="19">
        <v>13.053075867655201</v>
      </c>
      <c r="W104" s="19">
        <v>12.240871866961401</v>
      </c>
      <c r="X104" s="21" t="s">
        <v>354</v>
      </c>
      <c r="Y104" s="23">
        <v>0</v>
      </c>
      <c r="Z104" s="23">
        <v>0</v>
      </c>
      <c r="AA104" s="24">
        <v>0</v>
      </c>
      <c r="AB104" s="25">
        <v>2</v>
      </c>
      <c r="AC104" s="22" t="s">
        <v>354</v>
      </c>
      <c r="AD104" s="37" t="s">
        <v>354</v>
      </c>
      <c r="AE104" s="37" t="s">
        <v>354</v>
      </c>
      <c r="AF104" s="36" t="str">
        <f t="shared" si="6"/>
        <v>Less preferable</v>
      </c>
      <c r="AG104" s="36" t="str">
        <f t="shared" si="7"/>
        <v>Less preferable</v>
      </c>
      <c r="AH104" s="35" t="str">
        <f t="shared" si="8"/>
        <v>No</v>
      </c>
      <c r="AI104" s="30" t="s">
        <v>354</v>
      </c>
      <c r="AJ104" s="30" t="s">
        <v>354</v>
      </c>
      <c r="AK104" s="30" t="s">
        <v>389</v>
      </c>
      <c r="AL104" s="30" t="s">
        <v>389</v>
      </c>
      <c r="AM104" s="30" t="s">
        <v>389</v>
      </c>
      <c r="AN104" s="30" t="s">
        <v>389</v>
      </c>
      <c r="AO104" s="30"/>
      <c r="AP104" s="11"/>
    </row>
    <row r="105" spans="1:42" ht="37.5" customHeight="1" x14ac:dyDescent="0.25">
      <c r="A105" s="15" t="s">
        <v>322</v>
      </c>
      <c r="B105" s="15" t="s">
        <v>340</v>
      </c>
      <c r="C105" s="15" t="s">
        <v>115</v>
      </c>
      <c r="D105" s="15">
        <v>2.91</v>
      </c>
      <c r="E105" s="15" t="e">
        <f>VLOOKUP(A105,Sheet1!$A$2:$G$148,7,FALSE)</f>
        <v>#N/A</v>
      </c>
      <c r="F105" s="128">
        <f t="shared" si="5"/>
        <v>20</v>
      </c>
      <c r="G105" s="26">
        <v>100</v>
      </c>
      <c r="H105" s="26">
        <v>0</v>
      </c>
      <c r="I105" s="26">
        <v>0</v>
      </c>
      <c r="J105" s="26">
        <v>0</v>
      </c>
      <c r="K105" s="29">
        <v>0</v>
      </c>
      <c r="L105" s="29">
        <v>0</v>
      </c>
      <c r="M105" s="29">
        <v>0</v>
      </c>
      <c r="N105" s="27">
        <v>0</v>
      </c>
      <c r="O105" s="27">
        <v>0</v>
      </c>
      <c r="P105" s="27">
        <v>0</v>
      </c>
      <c r="Q105" s="27">
        <v>0</v>
      </c>
      <c r="R105" s="20">
        <v>0.126981154165455</v>
      </c>
      <c r="S105" s="20">
        <v>0.110605018475307</v>
      </c>
      <c r="T105" s="20">
        <v>7.8621011686430098E-2</v>
      </c>
      <c r="U105" s="19">
        <v>0.30825991786922602</v>
      </c>
      <c r="V105" s="19">
        <v>0.12698115364235699</v>
      </c>
      <c r="W105" s="19">
        <v>0.110605018522966</v>
      </c>
      <c r="X105" s="21" t="s">
        <v>354</v>
      </c>
      <c r="Y105" s="23">
        <v>0</v>
      </c>
      <c r="Z105" s="23">
        <v>0</v>
      </c>
      <c r="AA105" s="24">
        <v>0</v>
      </c>
      <c r="AB105" s="25">
        <v>0</v>
      </c>
      <c r="AC105" s="22" t="s">
        <v>354</v>
      </c>
      <c r="AD105" s="37" t="s">
        <v>354</v>
      </c>
      <c r="AE105" s="37" t="s">
        <v>354</v>
      </c>
      <c r="AF105" s="36" t="str">
        <f t="shared" si="6"/>
        <v>Less preferable</v>
      </c>
      <c r="AG105" s="36" t="str">
        <f t="shared" si="7"/>
        <v>Less preferable</v>
      </c>
      <c r="AH105" s="35" t="str">
        <f t="shared" si="8"/>
        <v>No</v>
      </c>
      <c r="AI105" s="30" t="s">
        <v>354</v>
      </c>
      <c r="AJ105" s="30" t="s">
        <v>354</v>
      </c>
      <c r="AK105" s="30" t="s">
        <v>389</v>
      </c>
      <c r="AL105" s="30" t="s">
        <v>389</v>
      </c>
      <c r="AM105" s="30" t="s">
        <v>389</v>
      </c>
      <c r="AN105" s="30" t="s">
        <v>389</v>
      </c>
      <c r="AO105" s="30"/>
      <c r="AP105" s="12"/>
    </row>
    <row r="106" spans="1:42" ht="44.1" customHeight="1" x14ac:dyDescent="0.25">
      <c r="A106" s="15" t="s">
        <v>323</v>
      </c>
      <c r="B106" s="15" t="s">
        <v>340</v>
      </c>
      <c r="C106" s="15" t="s">
        <v>116</v>
      </c>
      <c r="D106" s="15">
        <v>0.23</v>
      </c>
      <c r="E106" s="15" t="e">
        <f>VLOOKUP(A106,Sheet1!$A$2:$G$148,7,FALSE)</f>
        <v>#N/A</v>
      </c>
      <c r="F106" s="128">
        <f t="shared" si="5"/>
        <v>20</v>
      </c>
      <c r="G106" s="26">
        <v>100</v>
      </c>
      <c r="H106" s="26">
        <v>0</v>
      </c>
      <c r="I106" s="26">
        <v>0</v>
      </c>
      <c r="J106" s="26">
        <v>0</v>
      </c>
      <c r="K106" s="29">
        <v>0</v>
      </c>
      <c r="L106" s="29">
        <v>0</v>
      </c>
      <c r="M106" s="29">
        <v>0</v>
      </c>
      <c r="N106" s="27">
        <v>0</v>
      </c>
      <c r="O106" s="27">
        <v>0</v>
      </c>
      <c r="P106" s="27">
        <v>0</v>
      </c>
      <c r="Q106" s="27">
        <v>0</v>
      </c>
      <c r="R106" s="20">
        <v>0</v>
      </c>
      <c r="S106" s="20">
        <v>0</v>
      </c>
      <c r="T106" s="20">
        <v>0</v>
      </c>
      <c r="U106" s="19">
        <v>3.0661008265338898</v>
      </c>
      <c r="V106" s="19">
        <v>0</v>
      </c>
      <c r="W106" s="19">
        <v>0</v>
      </c>
      <c r="X106" s="21" t="s">
        <v>354</v>
      </c>
      <c r="Y106" s="23">
        <v>0</v>
      </c>
      <c r="Z106" s="23">
        <v>0</v>
      </c>
      <c r="AA106" s="24">
        <v>0</v>
      </c>
      <c r="AB106" s="25">
        <v>0</v>
      </c>
      <c r="AC106" s="22" t="s">
        <v>354</v>
      </c>
      <c r="AD106" s="37" t="s">
        <v>354</v>
      </c>
      <c r="AE106" s="37" t="s">
        <v>354</v>
      </c>
      <c r="AF106" s="35" t="str">
        <f t="shared" si="6"/>
        <v>Most preferable</v>
      </c>
      <c r="AG106" s="35" t="str">
        <f t="shared" si="7"/>
        <v>Most preferable</v>
      </c>
      <c r="AH106" s="35" t="str">
        <f t="shared" si="8"/>
        <v>No</v>
      </c>
      <c r="AI106" s="30" t="s">
        <v>354</v>
      </c>
      <c r="AJ106" s="30" t="s">
        <v>354</v>
      </c>
      <c r="AK106" s="30" t="s">
        <v>389</v>
      </c>
      <c r="AL106" s="30" t="s">
        <v>389</v>
      </c>
      <c r="AM106" s="30" t="s">
        <v>389</v>
      </c>
      <c r="AN106" s="30" t="s">
        <v>389</v>
      </c>
      <c r="AO106" s="30"/>
      <c r="AP106" s="11"/>
    </row>
    <row r="107" spans="1:42" ht="30" x14ac:dyDescent="0.25">
      <c r="A107" s="15" t="s">
        <v>324</v>
      </c>
      <c r="B107" s="15" t="s">
        <v>327</v>
      </c>
      <c r="C107" s="15" t="s">
        <v>117</v>
      </c>
      <c r="D107" s="15">
        <v>0.05</v>
      </c>
      <c r="E107" s="15" t="e">
        <f>VLOOKUP(A107,Sheet1!$A$2:$G$148,7,FALSE)</f>
        <v>#N/A</v>
      </c>
      <c r="F107" s="128">
        <f t="shared" si="5"/>
        <v>20</v>
      </c>
      <c r="G107" s="26">
        <v>100</v>
      </c>
      <c r="H107" s="26">
        <v>0</v>
      </c>
      <c r="I107" s="26">
        <v>0</v>
      </c>
      <c r="J107" s="26">
        <v>0</v>
      </c>
      <c r="K107" s="29">
        <v>0</v>
      </c>
      <c r="L107" s="29">
        <v>0</v>
      </c>
      <c r="M107" s="29">
        <v>0</v>
      </c>
      <c r="N107" s="27">
        <v>0</v>
      </c>
      <c r="O107" s="27">
        <v>0</v>
      </c>
      <c r="P107" s="27">
        <v>0</v>
      </c>
      <c r="Q107" s="27">
        <v>0</v>
      </c>
      <c r="R107" s="20">
        <v>0</v>
      </c>
      <c r="S107" s="20">
        <v>0</v>
      </c>
      <c r="T107" s="20">
        <v>0</v>
      </c>
      <c r="U107" s="19">
        <v>0</v>
      </c>
      <c r="V107" s="19">
        <v>0</v>
      </c>
      <c r="W107" s="19">
        <v>0</v>
      </c>
      <c r="X107" s="21" t="s">
        <v>354</v>
      </c>
      <c r="Y107" s="23">
        <v>0</v>
      </c>
      <c r="Z107" s="23">
        <v>0</v>
      </c>
      <c r="AA107" s="24">
        <v>0</v>
      </c>
      <c r="AB107" s="25">
        <v>0</v>
      </c>
      <c r="AC107" s="22" t="s">
        <v>354</v>
      </c>
      <c r="AD107" s="37" t="s">
        <v>354</v>
      </c>
      <c r="AE107" s="37" t="s">
        <v>354</v>
      </c>
      <c r="AF107" s="35" t="str">
        <f t="shared" si="6"/>
        <v>Most preferable</v>
      </c>
      <c r="AG107" s="35" t="str">
        <f t="shared" si="7"/>
        <v>Most preferable</v>
      </c>
      <c r="AH107" s="35" t="str">
        <f t="shared" si="8"/>
        <v>No</v>
      </c>
      <c r="AI107" s="30" t="s">
        <v>354</v>
      </c>
      <c r="AJ107" s="30" t="s">
        <v>354</v>
      </c>
      <c r="AK107" s="30" t="s">
        <v>389</v>
      </c>
      <c r="AL107" s="30" t="s">
        <v>389</v>
      </c>
      <c r="AM107" s="30" t="s">
        <v>389</v>
      </c>
      <c r="AN107" s="30" t="s">
        <v>389</v>
      </c>
      <c r="AO107" s="30"/>
      <c r="AP107" s="11"/>
    </row>
    <row r="108" spans="1:42" ht="41.1" customHeight="1" x14ac:dyDescent="0.25">
      <c r="A108" s="15" t="s">
        <v>325</v>
      </c>
      <c r="B108" s="15" t="s">
        <v>341</v>
      </c>
      <c r="C108" s="15" t="s">
        <v>118</v>
      </c>
      <c r="D108" s="15">
        <v>0.52</v>
      </c>
      <c r="E108" s="15" t="e">
        <f>VLOOKUP(A108,Sheet1!$A$2:$G$148,7,FALSE)</f>
        <v>#N/A</v>
      </c>
      <c r="F108" s="128">
        <f t="shared" si="5"/>
        <v>20</v>
      </c>
      <c r="G108" s="26">
        <v>100</v>
      </c>
      <c r="H108" s="26">
        <v>0</v>
      </c>
      <c r="I108" s="26">
        <v>0</v>
      </c>
      <c r="J108" s="26">
        <v>0</v>
      </c>
      <c r="K108" s="29">
        <v>0</v>
      </c>
      <c r="L108" s="29">
        <v>0</v>
      </c>
      <c r="M108" s="29">
        <v>0</v>
      </c>
      <c r="N108" s="27">
        <v>0</v>
      </c>
      <c r="O108" s="27">
        <v>0</v>
      </c>
      <c r="P108" s="27">
        <v>0</v>
      </c>
      <c r="Q108" s="27">
        <v>0</v>
      </c>
      <c r="R108" s="20">
        <v>0</v>
      </c>
      <c r="S108" s="20">
        <v>0</v>
      </c>
      <c r="T108" s="20">
        <v>0</v>
      </c>
      <c r="U108" s="19">
        <v>0</v>
      </c>
      <c r="V108" s="19">
        <v>0</v>
      </c>
      <c r="W108" s="19">
        <v>0</v>
      </c>
      <c r="X108" s="21" t="s">
        <v>354</v>
      </c>
      <c r="Y108" s="23">
        <v>0</v>
      </c>
      <c r="Z108" s="23">
        <v>0</v>
      </c>
      <c r="AA108" s="24">
        <v>0</v>
      </c>
      <c r="AB108" s="25">
        <v>3</v>
      </c>
      <c r="AC108" s="22" t="s">
        <v>354</v>
      </c>
      <c r="AD108" s="37" t="s">
        <v>354</v>
      </c>
      <c r="AE108" s="37" t="s">
        <v>354</v>
      </c>
      <c r="AF108" s="35" t="str">
        <f t="shared" si="6"/>
        <v>Most preferable</v>
      </c>
      <c r="AG108" s="35" t="str">
        <f t="shared" si="7"/>
        <v>Most preferable</v>
      </c>
      <c r="AH108" s="35" t="str">
        <f t="shared" si="8"/>
        <v>No</v>
      </c>
      <c r="AI108" s="30" t="s">
        <v>354</v>
      </c>
      <c r="AJ108" s="30" t="s">
        <v>354</v>
      </c>
      <c r="AK108" s="30" t="s">
        <v>389</v>
      </c>
      <c r="AL108" s="30" t="s">
        <v>389</v>
      </c>
      <c r="AM108" s="30" t="s">
        <v>389</v>
      </c>
      <c r="AN108" s="30" t="s">
        <v>389</v>
      </c>
      <c r="AO108" s="30"/>
      <c r="AP108" s="11"/>
    </row>
    <row r="109" spans="1:42" ht="36.6" customHeight="1" x14ac:dyDescent="0.25">
      <c r="A109" s="15" t="s">
        <v>326</v>
      </c>
      <c r="B109" s="15" t="s">
        <v>342</v>
      </c>
      <c r="C109" s="15" t="s">
        <v>119</v>
      </c>
      <c r="D109" s="15">
        <v>0.5</v>
      </c>
      <c r="E109" s="15" t="e">
        <f>VLOOKUP(A109,Sheet1!$A$2:$G$148,7,FALSE)</f>
        <v>#N/A</v>
      </c>
      <c r="F109" s="128">
        <f t="shared" si="5"/>
        <v>20</v>
      </c>
      <c r="G109" s="26">
        <v>100</v>
      </c>
      <c r="H109" s="26">
        <v>0</v>
      </c>
      <c r="I109" s="26">
        <v>0</v>
      </c>
      <c r="J109" s="26">
        <v>0</v>
      </c>
      <c r="K109" s="29">
        <v>0</v>
      </c>
      <c r="L109" s="29">
        <v>0</v>
      </c>
      <c r="M109" s="29">
        <v>0</v>
      </c>
      <c r="N109" s="27">
        <v>0</v>
      </c>
      <c r="O109" s="27">
        <v>0</v>
      </c>
      <c r="P109" s="27">
        <v>0</v>
      </c>
      <c r="Q109" s="27">
        <v>0</v>
      </c>
      <c r="R109" s="20">
        <v>8.7190676493373402</v>
      </c>
      <c r="S109" s="20">
        <v>0.62759057600621104</v>
      </c>
      <c r="T109" s="20">
        <v>0</v>
      </c>
      <c r="U109" s="19">
        <v>13.205916392507699</v>
      </c>
      <c r="V109" s="19">
        <v>6.7425675335950999</v>
      </c>
      <c r="W109" s="19">
        <v>0.99061499883680804</v>
      </c>
      <c r="X109" s="21" t="s">
        <v>354</v>
      </c>
      <c r="Y109" s="23">
        <v>0</v>
      </c>
      <c r="Z109" s="23">
        <v>0</v>
      </c>
      <c r="AA109" s="24">
        <v>0</v>
      </c>
      <c r="AB109" s="25">
        <v>0</v>
      </c>
      <c r="AC109" s="22" t="s">
        <v>354</v>
      </c>
      <c r="AD109" s="37" t="s">
        <v>354</v>
      </c>
      <c r="AE109" s="37" t="s">
        <v>354</v>
      </c>
      <c r="AF109" s="36" t="str">
        <f t="shared" ref="AF109:AF140" si="9">IF(AND(M109=0,V109=0),"Most preferable",IF(OR(M109&gt;20,V109&gt;20),"Least preferable","Less preferable"))</f>
        <v>Less preferable</v>
      </c>
      <c r="AG109" s="36" t="str">
        <f t="shared" si="7"/>
        <v>Less preferable</v>
      </c>
      <c r="AH109" s="35" t="str">
        <f t="shared" si="8"/>
        <v>No</v>
      </c>
      <c r="AI109" s="30" t="s">
        <v>354</v>
      </c>
      <c r="AJ109" s="30" t="s">
        <v>354</v>
      </c>
      <c r="AK109" s="30" t="s">
        <v>389</v>
      </c>
      <c r="AL109" s="30" t="s">
        <v>389</v>
      </c>
      <c r="AM109" s="30" t="s">
        <v>389</v>
      </c>
      <c r="AN109" s="30" t="s">
        <v>389</v>
      </c>
      <c r="AO109" s="30"/>
      <c r="AP109" s="11"/>
    </row>
    <row r="110" spans="1:42" ht="30" x14ac:dyDescent="0.25">
      <c r="A110" s="15" t="s">
        <v>270</v>
      </c>
      <c r="B110" s="15" t="s">
        <v>339</v>
      </c>
      <c r="C110" s="15" t="s">
        <v>120</v>
      </c>
      <c r="D110" s="15">
        <v>1.1000000000000001</v>
      </c>
      <c r="E110" s="15">
        <f>VLOOKUP(A110,Sheet1!$A$2:$G$148,7,FALSE)</f>
        <v>0</v>
      </c>
      <c r="F110" s="128">
        <f t="shared" si="5"/>
        <v>20</v>
      </c>
      <c r="G110" s="26">
        <v>100</v>
      </c>
      <c r="H110" s="26">
        <v>0</v>
      </c>
      <c r="I110" s="26">
        <v>0</v>
      </c>
      <c r="J110" s="26">
        <v>0</v>
      </c>
      <c r="K110" s="29">
        <v>0</v>
      </c>
      <c r="L110" s="29">
        <v>0</v>
      </c>
      <c r="M110" s="29">
        <v>0</v>
      </c>
      <c r="N110" s="27">
        <v>0</v>
      </c>
      <c r="O110" s="27">
        <v>0</v>
      </c>
      <c r="P110" s="27">
        <v>0</v>
      </c>
      <c r="Q110" s="27">
        <v>0</v>
      </c>
      <c r="R110" s="20">
        <v>2.35246467336981</v>
      </c>
      <c r="S110" s="20">
        <v>1.49621520307086</v>
      </c>
      <c r="T110" s="20">
        <v>1.0999489390880199</v>
      </c>
      <c r="U110" s="19">
        <v>2.89165415223124</v>
      </c>
      <c r="V110" s="19">
        <v>2.2113935685752302</v>
      </c>
      <c r="W110" s="19">
        <v>1.66728227175553</v>
      </c>
      <c r="X110" s="21" t="s">
        <v>353</v>
      </c>
      <c r="Y110" s="23">
        <v>0</v>
      </c>
      <c r="Z110" s="23">
        <v>0</v>
      </c>
      <c r="AA110" s="24">
        <v>0</v>
      </c>
      <c r="AB110" s="25">
        <v>0</v>
      </c>
      <c r="AC110" s="22" t="s">
        <v>354</v>
      </c>
      <c r="AD110" s="37" t="s">
        <v>354</v>
      </c>
      <c r="AE110" s="37" t="s">
        <v>354</v>
      </c>
      <c r="AF110" s="36" t="str">
        <f t="shared" si="9"/>
        <v>Less preferable</v>
      </c>
      <c r="AG110" s="36" t="str">
        <f t="shared" si="7"/>
        <v>Less preferable</v>
      </c>
      <c r="AH110" s="35" t="str">
        <f t="shared" si="8"/>
        <v>No</v>
      </c>
      <c r="AI110" s="30" t="s">
        <v>354</v>
      </c>
      <c r="AJ110" s="30" t="s">
        <v>354</v>
      </c>
      <c r="AK110" s="30" t="s">
        <v>389</v>
      </c>
      <c r="AL110" s="30" t="s">
        <v>389</v>
      </c>
      <c r="AM110" s="30" t="s">
        <v>389</v>
      </c>
      <c r="AN110" s="30" t="s">
        <v>389</v>
      </c>
      <c r="AO110" s="30"/>
      <c r="AP110" s="11"/>
    </row>
    <row r="111" spans="1:42" ht="30" x14ac:dyDescent="0.25">
      <c r="A111" s="15" t="s">
        <v>271</v>
      </c>
      <c r="B111" s="15" t="s">
        <v>343</v>
      </c>
      <c r="C111" s="15" t="s">
        <v>121</v>
      </c>
      <c r="D111" s="15">
        <v>0.94</v>
      </c>
      <c r="E111" s="15">
        <f>VLOOKUP(A111,Sheet1!$A$2:$G$148,7,FALSE)</f>
        <v>0.66</v>
      </c>
      <c r="F111" s="128">
        <f t="shared" si="5"/>
        <v>29.78723404255318</v>
      </c>
      <c r="G111" s="26">
        <v>100</v>
      </c>
      <c r="H111" s="26">
        <v>0</v>
      </c>
      <c r="I111" s="26">
        <v>0</v>
      </c>
      <c r="J111" s="26">
        <v>0</v>
      </c>
      <c r="K111" s="29">
        <v>0</v>
      </c>
      <c r="L111" s="29">
        <v>0</v>
      </c>
      <c r="M111" s="29">
        <v>0</v>
      </c>
      <c r="N111" s="27">
        <v>0</v>
      </c>
      <c r="O111" s="27">
        <v>0</v>
      </c>
      <c r="P111" s="27">
        <v>0</v>
      </c>
      <c r="Q111" s="27">
        <v>0</v>
      </c>
      <c r="R111" s="20">
        <v>4.92530173805525</v>
      </c>
      <c r="S111" s="20">
        <v>2.3415171094723699</v>
      </c>
      <c r="T111" s="20">
        <v>1.93823622337406</v>
      </c>
      <c r="U111" s="19">
        <v>9.3414192868625303</v>
      </c>
      <c r="V111" s="19">
        <v>3.8468127385190298</v>
      </c>
      <c r="W111" s="19">
        <v>2.5262629602761999</v>
      </c>
      <c r="X111" s="21" t="s">
        <v>353</v>
      </c>
      <c r="Y111" s="23">
        <v>0</v>
      </c>
      <c r="Z111" s="23">
        <v>0</v>
      </c>
      <c r="AA111" s="24">
        <v>0</v>
      </c>
      <c r="AB111" s="25">
        <v>0</v>
      </c>
      <c r="AC111" s="22" t="s">
        <v>353</v>
      </c>
      <c r="AD111" s="37" t="s">
        <v>354</v>
      </c>
      <c r="AE111" s="37" t="s">
        <v>354</v>
      </c>
      <c r="AF111" s="36" t="str">
        <f t="shared" si="9"/>
        <v>Less preferable</v>
      </c>
      <c r="AG111" s="36" t="str">
        <f t="shared" si="7"/>
        <v>Less preferable</v>
      </c>
      <c r="AH111" s="35" t="str">
        <f t="shared" si="8"/>
        <v>No</v>
      </c>
      <c r="AI111" s="30" t="s">
        <v>354</v>
      </c>
      <c r="AJ111" s="30" t="s">
        <v>353</v>
      </c>
      <c r="AK111" s="30" t="s">
        <v>389</v>
      </c>
      <c r="AL111" s="30" t="s">
        <v>389</v>
      </c>
      <c r="AM111" s="30" t="s">
        <v>389</v>
      </c>
      <c r="AN111" s="30" t="s">
        <v>389</v>
      </c>
      <c r="AO111" s="30"/>
      <c r="AP111" s="12"/>
    </row>
    <row r="112" spans="1:42" x14ac:dyDescent="0.25">
      <c r="A112" s="15" t="s">
        <v>272</v>
      </c>
      <c r="B112" s="15" t="s">
        <v>327</v>
      </c>
      <c r="C112" s="15" t="s">
        <v>122</v>
      </c>
      <c r="D112" s="15">
        <v>6.95</v>
      </c>
      <c r="E112" s="15">
        <f>VLOOKUP(A112,Sheet1!$A$2:$G$148,7,FALSE)</f>
        <v>4.17</v>
      </c>
      <c r="F112" s="128">
        <f t="shared" si="5"/>
        <v>40</v>
      </c>
      <c r="G112" s="26">
        <v>100</v>
      </c>
      <c r="H112" s="26">
        <v>0</v>
      </c>
      <c r="I112" s="26">
        <v>0</v>
      </c>
      <c r="J112" s="26">
        <v>0</v>
      </c>
      <c r="K112" s="29">
        <v>0</v>
      </c>
      <c r="L112" s="29">
        <v>0</v>
      </c>
      <c r="M112" s="29">
        <v>0</v>
      </c>
      <c r="N112" s="27">
        <v>0</v>
      </c>
      <c r="O112" s="27">
        <v>0</v>
      </c>
      <c r="P112" s="27">
        <v>0</v>
      </c>
      <c r="Q112" s="27">
        <v>0</v>
      </c>
      <c r="R112" s="20">
        <v>1.03110737832632</v>
      </c>
      <c r="S112" s="20">
        <v>0.15445037402103501</v>
      </c>
      <c r="T112" s="20">
        <v>8.6526128503465194E-2</v>
      </c>
      <c r="U112" s="19">
        <v>3.5370460835508601</v>
      </c>
      <c r="V112" s="19">
        <v>0.714552444008973</v>
      </c>
      <c r="W112" s="19">
        <v>0.180869421999479</v>
      </c>
      <c r="X112" s="21" t="s">
        <v>353</v>
      </c>
      <c r="Y112" s="23">
        <v>0</v>
      </c>
      <c r="Z112" s="23">
        <v>0</v>
      </c>
      <c r="AA112" s="24">
        <v>0</v>
      </c>
      <c r="AB112" s="25">
        <v>10</v>
      </c>
      <c r="AC112" s="22" t="s">
        <v>354</v>
      </c>
      <c r="AD112" s="37" t="s">
        <v>354</v>
      </c>
      <c r="AE112" s="37" t="s">
        <v>354</v>
      </c>
      <c r="AF112" s="36" t="str">
        <f t="shared" si="9"/>
        <v>Less preferable</v>
      </c>
      <c r="AG112" s="36" t="str">
        <f t="shared" si="7"/>
        <v>Less preferable</v>
      </c>
      <c r="AH112" s="35" t="str">
        <f t="shared" si="8"/>
        <v>No</v>
      </c>
      <c r="AI112" s="30" t="s">
        <v>354</v>
      </c>
      <c r="AJ112" s="30" t="s">
        <v>354</v>
      </c>
      <c r="AK112" s="30" t="s">
        <v>389</v>
      </c>
      <c r="AL112" s="30" t="s">
        <v>389</v>
      </c>
      <c r="AM112" s="30" t="s">
        <v>389</v>
      </c>
      <c r="AN112" s="30" t="s">
        <v>389</v>
      </c>
      <c r="AO112" s="30"/>
      <c r="AP112" s="12"/>
    </row>
    <row r="113" spans="1:42" ht="30" x14ac:dyDescent="0.25">
      <c r="A113" s="15" t="s">
        <v>548</v>
      </c>
      <c r="B113" s="15" t="s">
        <v>343</v>
      </c>
      <c r="C113" s="15" t="s">
        <v>123</v>
      </c>
      <c r="D113" s="15">
        <v>7.62</v>
      </c>
      <c r="E113" s="15">
        <f>VLOOKUP(A113,Sheet1!$A$2:$G$148,7,FALSE)</f>
        <v>2.2999999999999998</v>
      </c>
      <c r="F113" s="128">
        <f t="shared" si="5"/>
        <v>69.816272965879264</v>
      </c>
      <c r="G113" s="26">
        <v>100</v>
      </c>
      <c r="H113" s="26">
        <v>0</v>
      </c>
      <c r="I113" s="26">
        <v>0</v>
      </c>
      <c r="J113" s="26">
        <v>0</v>
      </c>
      <c r="K113" s="29">
        <v>0</v>
      </c>
      <c r="L113" s="29">
        <v>0</v>
      </c>
      <c r="M113" s="29">
        <v>0</v>
      </c>
      <c r="N113" s="27">
        <v>0</v>
      </c>
      <c r="O113" s="27">
        <v>0</v>
      </c>
      <c r="P113" s="27">
        <v>0</v>
      </c>
      <c r="Q113" s="27">
        <v>0</v>
      </c>
      <c r="R113" s="20">
        <v>1.8559483066787601</v>
      </c>
      <c r="S113" s="20">
        <v>1.1463135989853399</v>
      </c>
      <c r="T113" s="20">
        <v>0.99163649055029002</v>
      </c>
      <c r="U113" s="19">
        <v>3.4913351573917302</v>
      </c>
      <c r="V113" s="19">
        <v>1.7177407575553401</v>
      </c>
      <c r="W113" s="19">
        <v>1.50711042416601</v>
      </c>
      <c r="X113" s="21" t="s">
        <v>353</v>
      </c>
      <c r="Y113" s="23">
        <v>0</v>
      </c>
      <c r="Z113" s="23">
        <v>0</v>
      </c>
      <c r="AA113" s="24">
        <v>0</v>
      </c>
      <c r="AB113" s="25">
        <v>0</v>
      </c>
      <c r="AC113" s="22" t="s">
        <v>353</v>
      </c>
      <c r="AD113" s="37" t="s">
        <v>354</v>
      </c>
      <c r="AE113" s="37" t="s">
        <v>354</v>
      </c>
      <c r="AF113" s="36" t="str">
        <f t="shared" si="9"/>
        <v>Less preferable</v>
      </c>
      <c r="AG113" s="36" t="str">
        <f t="shared" si="7"/>
        <v>Less preferable</v>
      </c>
      <c r="AH113" s="35" t="str">
        <f t="shared" si="8"/>
        <v>No</v>
      </c>
      <c r="AI113" s="30" t="s">
        <v>354</v>
      </c>
      <c r="AJ113" s="30" t="s">
        <v>353</v>
      </c>
      <c r="AK113" s="30" t="s">
        <v>389</v>
      </c>
      <c r="AL113" s="30" t="s">
        <v>389</v>
      </c>
      <c r="AM113" s="30" t="s">
        <v>389</v>
      </c>
      <c r="AN113" s="30" t="s">
        <v>389</v>
      </c>
      <c r="AO113" s="30"/>
      <c r="AP113" s="12"/>
    </row>
    <row r="114" spans="1:42" ht="30" x14ac:dyDescent="0.25">
      <c r="A114" s="15" t="s">
        <v>273</v>
      </c>
      <c r="B114" s="15" t="s">
        <v>339</v>
      </c>
      <c r="C114" s="15" t="s">
        <v>124</v>
      </c>
      <c r="D114" s="15">
        <v>0.99</v>
      </c>
      <c r="E114" s="15">
        <f>VLOOKUP(A114,Sheet1!$A$2:$G$148,7,FALSE)</f>
        <v>0.5</v>
      </c>
      <c r="F114" s="128">
        <f t="shared" si="5"/>
        <v>49.494949494949495</v>
      </c>
      <c r="G114" s="26">
        <v>100</v>
      </c>
      <c r="H114" s="26">
        <v>0</v>
      </c>
      <c r="I114" s="26">
        <v>0</v>
      </c>
      <c r="J114" s="26">
        <v>0</v>
      </c>
      <c r="K114" s="29">
        <v>0</v>
      </c>
      <c r="L114" s="29">
        <v>0</v>
      </c>
      <c r="M114" s="29">
        <v>0</v>
      </c>
      <c r="N114" s="27">
        <v>0</v>
      </c>
      <c r="O114" s="27">
        <v>0</v>
      </c>
      <c r="P114" s="27">
        <v>0</v>
      </c>
      <c r="Q114" s="27">
        <v>0</v>
      </c>
      <c r="R114" s="20">
        <v>5.3801411392618697</v>
      </c>
      <c r="S114" s="20">
        <v>1.69287493115528</v>
      </c>
      <c r="T114" s="20">
        <v>0</v>
      </c>
      <c r="U114" s="19">
        <v>19.3438553766177</v>
      </c>
      <c r="V114" s="19">
        <v>3.52352559856058</v>
      </c>
      <c r="W114" s="19">
        <v>2.5146670343255599</v>
      </c>
      <c r="X114" s="21" t="s">
        <v>353</v>
      </c>
      <c r="Y114" s="23">
        <v>0</v>
      </c>
      <c r="Z114" s="23">
        <v>0</v>
      </c>
      <c r="AA114" s="24">
        <v>0</v>
      </c>
      <c r="AB114" s="25">
        <v>2</v>
      </c>
      <c r="AC114" s="22" t="s">
        <v>354</v>
      </c>
      <c r="AD114" s="37" t="s">
        <v>354</v>
      </c>
      <c r="AE114" s="37" t="s">
        <v>354</v>
      </c>
      <c r="AF114" s="36" t="str">
        <f t="shared" si="9"/>
        <v>Less preferable</v>
      </c>
      <c r="AG114" s="36" t="str">
        <f t="shared" si="7"/>
        <v>Less preferable</v>
      </c>
      <c r="AH114" s="35" t="str">
        <f t="shared" si="8"/>
        <v>No</v>
      </c>
      <c r="AI114" s="30" t="s">
        <v>354</v>
      </c>
      <c r="AJ114" s="30" t="s">
        <v>354</v>
      </c>
      <c r="AK114" s="30" t="s">
        <v>389</v>
      </c>
      <c r="AL114" s="30" t="s">
        <v>389</v>
      </c>
      <c r="AM114" s="30" t="s">
        <v>389</v>
      </c>
      <c r="AN114" s="30" t="s">
        <v>389</v>
      </c>
      <c r="AO114" s="30"/>
      <c r="AP114" s="11"/>
    </row>
    <row r="115" spans="1:42" ht="30" x14ac:dyDescent="0.25">
      <c r="A115" s="15" t="s">
        <v>274</v>
      </c>
      <c r="B115" s="15" t="s">
        <v>344</v>
      </c>
      <c r="C115" s="15" t="s">
        <v>125</v>
      </c>
      <c r="D115" s="15">
        <v>1.76</v>
      </c>
      <c r="E115" s="15">
        <f>VLOOKUP(A115,Sheet1!$A$2:$G$148,7,FALSE)</f>
        <v>7.0000000000000007E-2</v>
      </c>
      <c r="F115" s="128">
        <f t="shared" si="5"/>
        <v>96.022727272727266</v>
      </c>
      <c r="G115" s="26">
        <v>100</v>
      </c>
      <c r="H115" s="26">
        <v>0</v>
      </c>
      <c r="I115" s="26">
        <v>0</v>
      </c>
      <c r="J115" s="26">
        <v>0</v>
      </c>
      <c r="K115" s="29">
        <v>0</v>
      </c>
      <c r="L115" s="29">
        <v>0</v>
      </c>
      <c r="M115" s="29">
        <v>0</v>
      </c>
      <c r="N115" s="27">
        <v>0</v>
      </c>
      <c r="O115" s="27">
        <v>0</v>
      </c>
      <c r="P115" s="27">
        <v>0</v>
      </c>
      <c r="Q115" s="27">
        <v>0</v>
      </c>
      <c r="R115" s="20">
        <v>0</v>
      </c>
      <c r="S115" s="20">
        <v>0</v>
      </c>
      <c r="T115" s="20">
        <v>0</v>
      </c>
      <c r="U115" s="19">
        <v>0.26509263912779701</v>
      </c>
      <c r="V115" s="19">
        <v>0</v>
      </c>
      <c r="W115" s="19">
        <v>0</v>
      </c>
      <c r="X115" s="21" t="s">
        <v>354</v>
      </c>
      <c r="Y115" s="23">
        <v>0</v>
      </c>
      <c r="Z115" s="23">
        <v>0</v>
      </c>
      <c r="AA115" s="24">
        <v>0</v>
      </c>
      <c r="AB115" s="25">
        <v>2</v>
      </c>
      <c r="AC115" s="22" t="s">
        <v>354</v>
      </c>
      <c r="AD115" s="37" t="s">
        <v>354</v>
      </c>
      <c r="AE115" s="37" t="s">
        <v>354</v>
      </c>
      <c r="AF115" s="35" t="str">
        <f t="shared" si="9"/>
        <v>Most preferable</v>
      </c>
      <c r="AG115" s="35" t="str">
        <f t="shared" si="7"/>
        <v>Most preferable</v>
      </c>
      <c r="AH115" s="35" t="str">
        <f t="shared" si="8"/>
        <v>No</v>
      </c>
      <c r="AI115" s="30" t="s">
        <v>354</v>
      </c>
      <c r="AJ115" s="30" t="s">
        <v>354</v>
      </c>
      <c r="AK115" s="30" t="s">
        <v>389</v>
      </c>
      <c r="AL115" s="30" t="s">
        <v>389</v>
      </c>
      <c r="AM115" s="30" t="s">
        <v>389</v>
      </c>
      <c r="AN115" s="30" t="s">
        <v>389</v>
      </c>
      <c r="AO115" s="30"/>
      <c r="AP115" s="11"/>
    </row>
    <row r="116" spans="1:42" ht="30" x14ac:dyDescent="0.25">
      <c r="A116" s="15" t="s">
        <v>275</v>
      </c>
      <c r="B116" s="15" t="s">
        <v>344</v>
      </c>
      <c r="C116" s="15" t="s">
        <v>126</v>
      </c>
      <c r="D116" s="15">
        <v>3.7</v>
      </c>
      <c r="E116" s="15">
        <f>VLOOKUP(A116,Sheet1!$A$2:$G$148,7,FALSE)</f>
        <v>2.31</v>
      </c>
      <c r="F116" s="128">
        <f t="shared" si="5"/>
        <v>37.567567567567572</v>
      </c>
      <c r="G116" s="26">
        <v>100</v>
      </c>
      <c r="H116" s="26">
        <v>0</v>
      </c>
      <c r="I116" s="26">
        <v>0</v>
      </c>
      <c r="J116" s="26">
        <v>0</v>
      </c>
      <c r="K116" s="29">
        <v>0</v>
      </c>
      <c r="L116" s="29">
        <v>0</v>
      </c>
      <c r="M116" s="29">
        <v>0</v>
      </c>
      <c r="N116" s="27">
        <v>0</v>
      </c>
      <c r="O116" s="27">
        <v>0</v>
      </c>
      <c r="P116" s="27">
        <v>0</v>
      </c>
      <c r="Q116" s="27">
        <v>0</v>
      </c>
      <c r="R116" s="20">
        <v>0.98221074401978004</v>
      </c>
      <c r="S116" s="20">
        <v>0.83080309159374899</v>
      </c>
      <c r="T116" s="20">
        <v>0.80920513739405198</v>
      </c>
      <c r="U116" s="19">
        <v>1.1523143866814201</v>
      </c>
      <c r="V116" s="19">
        <v>0.94981381866749803</v>
      </c>
      <c r="W116" s="19">
        <v>0.88507145702229795</v>
      </c>
      <c r="X116" s="21" t="s">
        <v>354</v>
      </c>
      <c r="Y116" s="23">
        <v>0</v>
      </c>
      <c r="Z116" s="23">
        <v>0</v>
      </c>
      <c r="AA116" s="24">
        <v>0</v>
      </c>
      <c r="AB116" s="25">
        <v>0</v>
      </c>
      <c r="AC116" s="22" t="s">
        <v>354</v>
      </c>
      <c r="AD116" s="37" t="s">
        <v>354</v>
      </c>
      <c r="AE116" s="37" t="s">
        <v>354</v>
      </c>
      <c r="AF116" s="36" t="str">
        <f t="shared" si="9"/>
        <v>Less preferable</v>
      </c>
      <c r="AG116" s="36" t="str">
        <f t="shared" si="7"/>
        <v>Less preferable</v>
      </c>
      <c r="AH116" s="35" t="str">
        <f t="shared" si="8"/>
        <v>No</v>
      </c>
      <c r="AI116" s="30" t="s">
        <v>354</v>
      </c>
      <c r="AJ116" s="30" t="s">
        <v>354</v>
      </c>
      <c r="AK116" s="30" t="s">
        <v>389</v>
      </c>
      <c r="AL116" s="30" t="s">
        <v>389</v>
      </c>
      <c r="AM116" s="30" t="s">
        <v>389</v>
      </c>
      <c r="AN116" s="30" t="s">
        <v>389</v>
      </c>
      <c r="AO116" s="30"/>
      <c r="AP116" s="12"/>
    </row>
    <row r="117" spans="1:42" ht="30" x14ac:dyDescent="0.25">
      <c r="A117" s="15" t="s">
        <v>276</v>
      </c>
      <c r="B117" s="15" t="s">
        <v>344</v>
      </c>
      <c r="C117" s="15" t="s">
        <v>127</v>
      </c>
      <c r="D117" s="15">
        <v>1.35</v>
      </c>
      <c r="E117" s="15">
        <f>VLOOKUP(A117,Sheet1!$A$2:$G$148,7,FALSE)</f>
        <v>1</v>
      </c>
      <c r="F117" s="128">
        <f t="shared" si="5"/>
        <v>25.925925925925931</v>
      </c>
      <c r="G117" s="26">
        <v>100</v>
      </c>
      <c r="H117" s="26">
        <v>0</v>
      </c>
      <c r="I117" s="26">
        <v>0</v>
      </c>
      <c r="J117" s="26">
        <v>0</v>
      </c>
      <c r="K117" s="29">
        <v>0</v>
      </c>
      <c r="L117" s="29">
        <v>0</v>
      </c>
      <c r="M117" s="29">
        <v>0</v>
      </c>
      <c r="N117" s="27">
        <v>0</v>
      </c>
      <c r="O117" s="27">
        <v>0</v>
      </c>
      <c r="P117" s="27">
        <v>0</v>
      </c>
      <c r="Q117" s="27">
        <v>0</v>
      </c>
      <c r="R117" s="20">
        <v>5.2664744355285897</v>
      </c>
      <c r="S117" s="20">
        <v>0.121644442137109</v>
      </c>
      <c r="T117" s="20">
        <v>0</v>
      </c>
      <c r="U117" s="19">
        <v>10.744639473592599</v>
      </c>
      <c r="V117" s="19">
        <v>4.6875303866687803</v>
      </c>
      <c r="W117" s="19">
        <v>0.716973397829619</v>
      </c>
      <c r="X117" s="21" t="s">
        <v>353</v>
      </c>
      <c r="Y117" s="23">
        <v>0</v>
      </c>
      <c r="Z117" s="23">
        <v>0</v>
      </c>
      <c r="AA117" s="24">
        <v>0</v>
      </c>
      <c r="AB117" s="25">
        <v>1</v>
      </c>
      <c r="AC117" s="22" t="s">
        <v>354</v>
      </c>
      <c r="AD117" s="37" t="s">
        <v>354</v>
      </c>
      <c r="AE117" s="37" t="s">
        <v>354</v>
      </c>
      <c r="AF117" s="36" t="str">
        <f t="shared" si="9"/>
        <v>Less preferable</v>
      </c>
      <c r="AG117" s="36" t="str">
        <f t="shared" si="7"/>
        <v>Less preferable</v>
      </c>
      <c r="AH117" s="35" t="str">
        <f t="shared" si="8"/>
        <v>No</v>
      </c>
      <c r="AI117" s="30" t="s">
        <v>354</v>
      </c>
      <c r="AJ117" s="30" t="s">
        <v>354</v>
      </c>
      <c r="AK117" s="30" t="s">
        <v>389</v>
      </c>
      <c r="AL117" s="30" t="s">
        <v>389</v>
      </c>
      <c r="AM117" s="30" t="s">
        <v>389</v>
      </c>
      <c r="AN117" s="30" t="s">
        <v>389</v>
      </c>
      <c r="AO117" s="30"/>
      <c r="AP117" s="11"/>
    </row>
    <row r="118" spans="1:42" ht="30" x14ac:dyDescent="0.25">
      <c r="A118" s="15" t="s">
        <v>277</v>
      </c>
      <c r="B118" s="15" t="s">
        <v>344</v>
      </c>
      <c r="C118" s="15" t="s">
        <v>128</v>
      </c>
      <c r="D118" s="15">
        <v>9.52</v>
      </c>
      <c r="E118" s="15">
        <f>VLOOKUP(A118,Sheet1!$A$2:$G$148,7,FALSE)</f>
        <v>4.8</v>
      </c>
      <c r="F118" s="128">
        <f t="shared" si="5"/>
        <v>49.579831932773111</v>
      </c>
      <c r="G118" s="26">
        <v>100</v>
      </c>
      <c r="H118" s="26">
        <v>0</v>
      </c>
      <c r="I118" s="26">
        <v>0</v>
      </c>
      <c r="J118" s="26">
        <v>0</v>
      </c>
      <c r="K118" s="29">
        <v>0</v>
      </c>
      <c r="L118" s="29">
        <v>0</v>
      </c>
      <c r="M118" s="29">
        <v>0</v>
      </c>
      <c r="N118" s="27">
        <v>0</v>
      </c>
      <c r="O118" s="27">
        <v>0</v>
      </c>
      <c r="P118" s="27">
        <v>0</v>
      </c>
      <c r="Q118" s="27">
        <v>0</v>
      </c>
      <c r="R118" s="20">
        <v>4.63858998203224</v>
      </c>
      <c r="S118" s="20">
        <v>3.6484330950483401</v>
      </c>
      <c r="T118" s="20">
        <v>3.3289847657873399</v>
      </c>
      <c r="U118" s="19">
        <v>6.2079783121383896</v>
      </c>
      <c r="V118" s="19">
        <v>4.47466261842085</v>
      </c>
      <c r="W118" s="19">
        <v>3.7409049498414602</v>
      </c>
      <c r="X118" s="21" t="s">
        <v>353</v>
      </c>
      <c r="Y118" s="23">
        <v>0</v>
      </c>
      <c r="Z118" s="23">
        <v>0</v>
      </c>
      <c r="AA118" s="24">
        <v>0</v>
      </c>
      <c r="AB118" s="25">
        <v>2</v>
      </c>
      <c r="AC118" s="22" t="s">
        <v>354</v>
      </c>
      <c r="AD118" s="37" t="s">
        <v>354</v>
      </c>
      <c r="AE118" s="37" t="s">
        <v>354</v>
      </c>
      <c r="AF118" s="36" t="str">
        <f t="shared" si="9"/>
        <v>Less preferable</v>
      </c>
      <c r="AG118" s="36" t="str">
        <f t="shared" si="7"/>
        <v>Less preferable</v>
      </c>
      <c r="AH118" s="35" t="str">
        <f t="shared" si="8"/>
        <v>No</v>
      </c>
      <c r="AI118" s="30" t="s">
        <v>354</v>
      </c>
      <c r="AJ118" s="30" t="s">
        <v>354</v>
      </c>
      <c r="AK118" s="30" t="s">
        <v>389</v>
      </c>
      <c r="AL118" s="30" t="s">
        <v>389</v>
      </c>
      <c r="AM118" s="30" t="s">
        <v>389</v>
      </c>
      <c r="AN118" s="30" t="s">
        <v>389</v>
      </c>
      <c r="AO118" s="30"/>
      <c r="AP118" s="11"/>
    </row>
    <row r="119" spans="1:42" ht="30" x14ac:dyDescent="0.25">
      <c r="A119" s="15" t="s">
        <v>278</v>
      </c>
      <c r="B119" s="15" t="s">
        <v>345</v>
      </c>
      <c r="C119" s="15" t="s">
        <v>129</v>
      </c>
      <c r="D119" s="15">
        <v>1.58</v>
      </c>
      <c r="E119" s="15" t="e">
        <f>VLOOKUP(A119,Sheet1!$A$2:$G$148,7,FALSE)</f>
        <v>#N/A</v>
      </c>
      <c r="F119" s="128">
        <f t="shared" si="5"/>
        <v>20</v>
      </c>
      <c r="G119" s="26">
        <v>4.7152820284021004</v>
      </c>
      <c r="H119" s="26">
        <v>4.4154542849828999</v>
      </c>
      <c r="I119" s="26">
        <v>90.869263686615</v>
      </c>
      <c r="J119" s="26">
        <v>0</v>
      </c>
      <c r="K119" s="29">
        <v>0</v>
      </c>
      <c r="L119" s="29">
        <v>97.290379258098397</v>
      </c>
      <c r="M119" s="29">
        <v>100</v>
      </c>
      <c r="N119" s="27">
        <v>0</v>
      </c>
      <c r="O119" s="27">
        <v>0</v>
      </c>
      <c r="P119" s="27">
        <v>0</v>
      </c>
      <c r="Q119" s="27">
        <v>0</v>
      </c>
      <c r="R119" s="20">
        <v>3.8927476733512698</v>
      </c>
      <c r="S119" s="20">
        <v>1.1374912668406101</v>
      </c>
      <c r="T119" s="20">
        <v>0.85943785503520298</v>
      </c>
      <c r="U119" s="19">
        <v>5.6741620786952502</v>
      </c>
      <c r="V119" s="19">
        <v>2.8310891787546799</v>
      </c>
      <c r="W119" s="19">
        <v>1.2638791856954299</v>
      </c>
      <c r="X119" s="21" t="s">
        <v>354</v>
      </c>
      <c r="Y119" s="23">
        <v>0</v>
      </c>
      <c r="Z119" s="23">
        <v>4.9628657494894401</v>
      </c>
      <c r="AA119" s="24">
        <v>0</v>
      </c>
      <c r="AB119" s="25">
        <v>0</v>
      </c>
      <c r="AC119" s="22" t="s">
        <v>353</v>
      </c>
      <c r="AD119" s="37" t="s">
        <v>353</v>
      </c>
      <c r="AE119" s="37" t="s">
        <v>353</v>
      </c>
      <c r="AF119" s="34" t="str">
        <f t="shared" si="9"/>
        <v>Least preferable</v>
      </c>
      <c r="AG119" s="34" t="str">
        <f t="shared" si="7"/>
        <v>Least preferable</v>
      </c>
      <c r="AH119" s="34" t="str">
        <f t="shared" si="8"/>
        <v>Yes</v>
      </c>
      <c r="AI119" s="30" t="s">
        <v>389</v>
      </c>
      <c r="AJ119" s="30" t="s">
        <v>389</v>
      </c>
      <c r="AK119" s="30" t="s">
        <v>389</v>
      </c>
      <c r="AL119" s="30" t="s">
        <v>389</v>
      </c>
      <c r="AM119" s="30" t="s">
        <v>402</v>
      </c>
      <c r="AN119" s="30" t="s">
        <v>354</v>
      </c>
      <c r="AO119" s="30" t="s">
        <v>354</v>
      </c>
      <c r="AP119" s="11" t="s">
        <v>353</v>
      </c>
    </row>
    <row r="120" spans="1:42" ht="30" x14ac:dyDescent="0.25">
      <c r="A120" s="15" t="s">
        <v>279</v>
      </c>
      <c r="B120" s="15" t="s">
        <v>345</v>
      </c>
      <c r="C120" s="15" t="s">
        <v>130</v>
      </c>
      <c r="D120" s="15">
        <v>1.7</v>
      </c>
      <c r="E120" s="15">
        <f>VLOOKUP(A120,Sheet1!$A$2:$G$148,7,FALSE)</f>
        <v>0.77</v>
      </c>
      <c r="F120" s="128">
        <f t="shared" si="5"/>
        <v>54.705882352941181</v>
      </c>
      <c r="G120" s="26">
        <v>100</v>
      </c>
      <c r="H120" s="26">
        <v>0</v>
      </c>
      <c r="I120" s="26">
        <v>0</v>
      </c>
      <c r="J120" s="26">
        <v>0</v>
      </c>
      <c r="K120" s="29">
        <v>0</v>
      </c>
      <c r="L120" s="29">
        <v>0</v>
      </c>
      <c r="M120" s="29">
        <v>0</v>
      </c>
      <c r="N120" s="27">
        <v>0</v>
      </c>
      <c r="O120" s="27">
        <v>0</v>
      </c>
      <c r="P120" s="27">
        <v>0</v>
      </c>
      <c r="Q120" s="27">
        <v>0</v>
      </c>
      <c r="R120" s="20">
        <v>0</v>
      </c>
      <c r="S120" s="20">
        <v>0</v>
      </c>
      <c r="T120" s="20">
        <v>0</v>
      </c>
      <c r="U120" s="19">
        <v>3.8959775470771202E-2</v>
      </c>
      <c r="V120" s="19">
        <v>0</v>
      </c>
      <c r="W120" s="19">
        <v>0</v>
      </c>
      <c r="X120" s="21" t="s">
        <v>354</v>
      </c>
      <c r="Y120" s="23">
        <v>0</v>
      </c>
      <c r="Z120" s="23">
        <v>0</v>
      </c>
      <c r="AA120" s="24">
        <v>0</v>
      </c>
      <c r="AB120" s="25">
        <v>0</v>
      </c>
      <c r="AC120" s="22" t="s">
        <v>354</v>
      </c>
      <c r="AD120" s="37" t="s">
        <v>354</v>
      </c>
      <c r="AE120" s="37" t="s">
        <v>354</v>
      </c>
      <c r="AF120" s="35" t="str">
        <f t="shared" si="9"/>
        <v>Most preferable</v>
      </c>
      <c r="AG120" s="35" t="str">
        <f t="shared" si="7"/>
        <v>Most preferable</v>
      </c>
      <c r="AH120" s="35" t="str">
        <f t="shared" si="8"/>
        <v>No</v>
      </c>
      <c r="AI120" s="30" t="s">
        <v>354</v>
      </c>
      <c r="AJ120" s="30" t="s">
        <v>354</v>
      </c>
      <c r="AK120" s="30" t="s">
        <v>389</v>
      </c>
      <c r="AL120" s="30" t="s">
        <v>389</v>
      </c>
      <c r="AM120" s="30" t="s">
        <v>389</v>
      </c>
      <c r="AN120" s="30" t="s">
        <v>389</v>
      </c>
      <c r="AO120" s="30"/>
      <c r="AP120" s="12"/>
    </row>
    <row r="121" spans="1:42" ht="30" x14ac:dyDescent="0.25">
      <c r="A121" s="15" t="s">
        <v>280</v>
      </c>
      <c r="B121" s="15" t="s">
        <v>345</v>
      </c>
      <c r="C121" s="15" t="s">
        <v>131</v>
      </c>
      <c r="D121" s="15">
        <v>2.65</v>
      </c>
      <c r="E121" s="15" t="e">
        <f>VLOOKUP(A121,Sheet1!$A$2:$G$148,7,FALSE)</f>
        <v>#N/A</v>
      </c>
      <c r="F121" s="128">
        <f t="shared" si="5"/>
        <v>20</v>
      </c>
      <c r="G121" s="26">
        <v>100</v>
      </c>
      <c r="H121" s="26">
        <v>0</v>
      </c>
      <c r="I121" s="26">
        <v>0</v>
      </c>
      <c r="J121" s="26">
        <v>0</v>
      </c>
      <c r="K121" s="29">
        <v>0</v>
      </c>
      <c r="L121" s="29">
        <v>0</v>
      </c>
      <c r="M121" s="29">
        <v>0</v>
      </c>
      <c r="N121" s="27">
        <v>0</v>
      </c>
      <c r="O121" s="27">
        <v>0</v>
      </c>
      <c r="P121" s="27">
        <v>0</v>
      </c>
      <c r="Q121" s="27">
        <v>0</v>
      </c>
      <c r="R121" s="20">
        <v>2.19081083192434</v>
      </c>
      <c r="S121" s="20">
        <v>1.13506262760217</v>
      </c>
      <c r="T121" s="20">
        <v>0.614632183313504</v>
      </c>
      <c r="U121" s="19">
        <v>2.8228344295885699</v>
      </c>
      <c r="V121" s="19">
        <v>1.9268113190660701</v>
      </c>
      <c r="W121" s="19">
        <v>1.49809222017975</v>
      </c>
      <c r="X121" s="21" t="s">
        <v>354</v>
      </c>
      <c r="Y121" s="23">
        <v>0</v>
      </c>
      <c r="Z121" s="23">
        <v>0</v>
      </c>
      <c r="AA121" s="24">
        <v>0</v>
      </c>
      <c r="AB121" s="25">
        <v>0</v>
      </c>
      <c r="AC121" s="22" t="s">
        <v>353</v>
      </c>
      <c r="AD121" s="37" t="s">
        <v>354</v>
      </c>
      <c r="AE121" s="37" t="s">
        <v>354</v>
      </c>
      <c r="AF121" s="36" t="str">
        <f t="shared" si="9"/>
        <v>Less preferable</v>
      </c>
      <c r="AG121" s="36" t="str">
        <f t="shared" si="7"/>
        <v>Less preferable</v>
      </c>
      <c r="AH121" s="35" t="str">
        <f t="shared" si="8"/>
        <v>No</v>
      </c>
      <c r="AI121" s="30" t="s">
        <v>354</v>
      </c>
      <c r="AJ121" s="30" t="s">
        <v>353</v>
      </c>
      <c r="AK121" s="30" t="s">
        <v>389</v>
      </c>
      <c r="AL121" s="30" t="s">
        <v>389</v>
      </c>
      <c r="AM121" s="30" t="s">
        <v>389</v>
      </c>
      <c r="AN121" s="30" t="s">
        <v>389</v>
      </c>
      <c r="AO121" s="30"/>
      <c r="AP121" s="12"/>
    </row>
    <row r="122" spans="1:42" ht="30" x14ac:dyDescent="0.25">
      <c r="A122" s="15" t="s">
        <v>281</v>
      </c>
      <c r="B122" s="15" t="s">
        <v>345</v>
      </c>
      <c r="C122" s="15" t="s">
        <v>132</v>
      </c>
      <c r="D122" s="15">
        <v>39.950000000000003</v>
      </c>
      <c r="E122" s="15" t="e">
        <f>VLOOKUP(A122,Sheet1!$A$2:$G$148,7,FALSE)</f>
        <v>#N/A</v>
      </c>
      <c r="F122" s="128">
        <f t="shared" si="5"/>
        <v>20</v>
      </c>
      <c r="G122" s="26">
        <v>14.525534320652</v>
      </c>
      <c r="H122" s="26">
        <v>8.3212877748485994</v>
      </c>
      <c r="I122" s="26">
        <v>77.153177904499401</v>
      </c>
      <c r="J122" s="26">
        <v>11.682174696564299</v>
      </c>
      <c r="K122" s="29">
        <v>11.6013540999865</v>
      </c>
      <c r="L122" s="29">
        <v>62.343266853297301</v>
      </c>
      <c r="M122" s="29">
        <v>99.733765006341699</v>
      </c>
      <c r="N122" s="27">
        <v>1.36083220549019</v>
      </c>
      <c r="O122" s="27">
        <v>2.1534098911149302</v>
      </c>
      <c r="P122" s="27">
        <v>0</v>
      </c>
      <c r="Q122" s="27">
        <v>0</v>
      </c>
      <c r="R122" s="20">
        <v>20.381500108254698</v>
      </c>
      <c r="S122" s="20">
        <v>6.9693433716869899</v>
      </c>
      <c r="T122" s="20">
        <v>2.9993656762691399</v>
      </c>
      <c r="U122" s="19">
        <v>29.171006210965398</v>
      </c>
      <c r="V122" s="19">
        <v>18.163839820888299</v>
      </c>
      <c r="W122" s="19">
        <v>9.5577599773360102</v>
      </c>
      <c r="X122" s="21" t="s">
        <v>353</v>
      </c>
      <c r="Y122" s="23">
        <v>0</v>
      </c>
      <c r="Z122" s="23">
        <v>7.1266222840945703</v>
      </c>
      <c r="AA122" s="24">
        <v>0</v>
      </c>
      <c r="AB122" s="25">
        <v>3</v>
      </c>
      <c r="AC122" s="22" t="s">
        <v>353</v>
      </c>
      <c r="AD122" s="37" t="s">
        <v>353</v>
      </c>
      <c r="AE122" s="37" t="s">
        <v>353</v>
      </c>
      <c r="AF122" s="34" t="str">
        <f t="shared" si="9"/>
        <v>Least preferable</v>
      </c>
      <c r="AG122" s="34" t="str">
        <f t="shared" si="7"/>
        <v>Least preferable</v>
      </c>
      <c r="AH122" s="34" t="str">
        <f t="shared" si="8"/>
        <v>Yes</v>
      </c>
      <c r="AI122" s="30" t="s">
        <v>389</v>
      </c>
      <c r="AJ122" s="30" t="s">
        <v>389</v>
      </c>
      <c r="AK122" s="30" t="s">
        <v>353</v>
      </c>
      <c r="AL122" s="30" t="s">
        <v>397</v>
      </c>
      <c r="AM122" s="30" t="s">
        <v>402</v>
      </c>
      <c r="AN122" s="30" t="s">
        <v>354</v>
      </c>
      <c r="AO122" s="30" t="s">
        <v>354</v>
      </c>
      <c r="AP122" s="12" t="s">
        <v>715</v>
      </c>
    </row>
    <row r="123" spans="1:42" ht="30" x14ac:dyDescent="0.25">
      <c r="A123" s="15" t="s">
        <v>282</v>
      </c>
      <c r="B123" s="15" t="s">
        <v>346</v>
      </c>
      <c r="C123" s="15" t="s">
        <v>133</v>
      </c>
      <c r="D123" s="15">
        <v>0.35</v>
      </c>
      <c r="E123" s="15">
        <f>VLOOKUP(A123,Sheet1!$A$2:$G$148,7,FALSE)</f>
        <v>0.3</v>
      </c>
      <c r="F123" s="128">
        <f t="shared" si="5"/>
        <v>14.285714285714279</v>
      </c>
      <c r="G123" s="26">
        <v>100</v>
      </c>
      <c r="H123" s="26">
        <v>0</v>
      </c>
      <c r="I123" s="26">
        <v>0</v>
      </c>
      <c r="J123" s="26">
        <v>0</v>
      </c>
      <c r="K123" s="29">
        <v>0</v>
      </c>
      <c r="L123" s="29">
        <v>0</v>
      </c>
      <c r="M123" s="29">
        <v>0</v>
      </c>
      <c r="N123" s="27">
        <v>0</v>
      </c>
      <c r="O123" s="27">
        <v>0</v>
      </c>
      <c r="P123" s="27">
        <v>0</v>
      </c>
      <c r="Q123" s="27">
        <v>0</v>
      </c>
      <c r="R123" s="20">
        <v>0</v>
      </c>
      <c r="S123" s="20">
        <v>0</v>
      </c>
      <c r="T123" s="20">
        <v>0</v>
      </c>
      <c r="U123" s="19">
        <v>0</v>
      </c>
      <c r="V123" s="19">
        <v>0</v>
      </c>
      <c r="W123" s="19">
        <v>0</v>
      </c>
      <c r="X123" s="21" t="s">
        <v>354</v>
      </c>
      <c r="Y123" s="23">
        <v>0</v>
      </c>
      <c r="Z123" s="23">
        <v>0</v>
      </c>
      <c r="AA123" s="24">
        <v>0</v>
      </c>
      <c r="AB123" s="25">
        <v>0</v>
      </c>
      <c r="AC123" s="22" t="s">
        <v>354</v>
      </c>
      <c r="AD123" s="37" t="s">
        <v>354</v>
      </c>
      <c r="AE123" s="37" t="s">
        <v>354</v>
      </c>
      <c r="AF123" s="35" t="str">
        <f t="shared" si="9"/>
        <v>Most preferable</v>
      </c>
      <c r="AG123" s="35" t="str">
        <f t="shared" si="7"/>
        <v>Most preferable</v>
      </c>
      <c r="AH123" s="35" t="str">
        <f t="shared" si="8"/>
        <v>No</v>
      </c>
      <c r="AI123" s="30" t="s">
        <v>354</v>
      </c>
      <c r="AJ123" s="30" t="s">
        <v>354</v>
      </c>
      <c r="AK123" s="30" t="s">
        <v>389</v>
      </c>
      <c r="AL123" s="30" t="s">
        <v>389</v>
      </c>
      <c r="AM123" s="30" t="s">
        <v>389</v>
      </c>
      <c r="AN123" s="30" t="s">
        <v>389</v>
      </c>
      <c r="AO123" s="30"/>
      <c r="AP123" s="12"/>
    </row>
    <row r="124" spans="1:42" x14ac:dyDescent="0.25">
      <c r="A124" s="15" t="s">
        <v>283</v>
      </c>
      <c r="B124" s="15" t="s">
        <v>346</v>
      </c>
      <c r="C124" s="15" t="s">
        <v>134</v>
      </c>
      <c r="D124" s="15">
        <v>0.94</v>
      </c>
      <c r="E124" s="15">
        <f>VLOOKUP(A124,Sheet1!$A$2:$G$148,7,FALSE)</f>
        <v>0.5</v>
      </c>
      <c r="F124" s="128">
        <f t="shared" si="5"/>
        <v>46.808510638297875</v>
      </c>
      <c r="G124" s="26">
        <v>100</v>
      </c>
      <c r="H124" s="26">
        <v>0</v>
      </c>
      <c r="I124" s="26">
        <v>0</v>
      </c>
      <c r="J124" s="26">
        <v>0</v>
      </c>
      <c r="K124" s="29">
        <v>0</v>
      </c>
      <c r="L124" s="29">
        <v>0</v>
      </c>
      <c r="M124" s="29">
        <v>0</v>
      </c>
      <c r="N124" s="27">
        <v>0</v>
      </c>
      <c r="O124" s="27">
        <v>0</v>
      </c>
      <c r="P124" s="27">
        <v>0</v>
      </c>
      <c r="Q124" s="27">
        <v>0</v>
      </c>
      <c r="R124" s="20">
        <v>6.5837269339060596</v>
      </c>
      <c r="S124" s="20">
        <v>4.40692826629728</v>
      </c>
      <c r="T124" s="20">
        <v>2.2894307293059799</v>
      </c>
      <c r="U124" s="19">
        <v>7.78656405930007</v>
      </c>
      <c r="V124" s="19">
        <v>6.0568793512678099</v>
      </c>
      <c r="W124" s="19">
        <v>4.4840805117214204</v>
      </c>
      <c r="X124" s="21" t="s">
        <v>354</v>
      </c>
      <c r="Y124" s="23">
        <v>0</v>
      </c>
      <c r="Z124" s="23">
        <v>0</v>
      </c>
      <c r="AA124" s="24">
        <v>0</v>
      </c>
      <c r="AB124" s="25">
        <v>1</v>
      </c>
      <c r="AC124" s="22" t="s">
        <v>354</v>
      </c>
      <c r="AD124" s="37" t="s">
        <v>354</v>
      </c>
      <c r="AE124" s="37" t="s">
        <v>354</v>
      </c>
      <c r="AF124" s="36" t="str">
        <f t="shared" si="9"/>
        <v>Less preferable</v>
      </c>
      <c r="AG124" s="36" t="str">
        <f t="shared" si="7"/>
        <v>Less preferable</v>
      </c>
      <c r="AH124" s="35" t="str">
        <f t="shared" si="8"/>
        <v>No</v>
      </c>
      <c r="AI124" s="30" t="s">
        <v>354</v>
      </c>
      <c r="AJ124" s="30" t="s">
        <v>354</v>
      </c>
      <c r="AK124" s="30" t="s">
        <v>389</v>
      </c>
      <c r="AL124" s="30" t="s">
        <v>389</v>
      </c>
      <c r="AM124" s="30" t="s">
        <v>389</v>
      </c>
      <c r="AN124" s="30" t="s">
        <v>389</v>
      </c>
      <c r="AO124" s="30"/>
      <c r="AP124" s="11"/>
    </row>
    <row r="125" spans="1:42" ht="30" x14ac:dyDescent="0.25">
      <c r="A125" s="15" t="s">
        <v>284</v>
      </c>
      <c r="B125" s="15" t="s">
        <v>347</v>
      </c>
      <c r="C125" s="15" t="s">
        <v>135</v>
      </c>
      <c r="D125" s="15">
        <v>0.34</v>
      </c>
      <c r="E125" s="15">
        <f>VLOOKUP(A125,Sheet1!$A$2:$G$148,7,FALSE)</f>
        <v>0.2</v>
      </c>
      <c r="F125" s="128">
        <f t="shared" si="5"/>
        <v>41.17647058823529</v>
      </c>
      <c r="G125" s="26">
        <v>100</v>
      </c>
      <c r="H125" s="26">
        <v>0</v>
      </c>
      <c r="I125" s="26">
        <v>0</v>
      </c>
      <c r="J125" s="26">
        <v>0</v>
      </c>
      <c r="K125" s="29">
        <v>0</v>
      </c>
      <c r="L125" s="29">
        <v>0</v>
      </c>
      <c r="M125" s="29">
        <v>0</v>
      </c>
      <c r="N125" s="27">
        <v>0</v>
      </c>
      <c r="O125" s="27">
        <v>0</v>
      </c>
      <c r="P125" s="27">
        <v>0</v>
      </c>
      <c r="Q125" s="27">
        <v>0</v>
      </c>
      <c r="R125" s="20">
        <v>0</v>
      </c>
      <c r="S125" s="20">
        <v>0</v>
      </c>
      <c r="T125" s="20">
        <v>0</v>
      </c>
      <c r="U125" s="19">
        <v>0</v>
      </c>
      <c r="V125" s="19">
        <v>0</v>
      </c>
      <c r="W125" s="19">
        <v>0</v>
      </c>
      <c r="X125" s="21" t="s">
        <v>354</v>
      </c>
      <c r="Y125" s="23">
        <v>0</v>
      </c>
      <c r="Z125" s="23">
        <v>0</v>
      </c>
      <c r="AA125" s="24">
        <v>0</v>
      </c>
      <c r="AB125" s="25">
        <v>1</v>
      </c>
      <c r="AC125" s="22" t="s">
        <v>354</v>
      </c>
      <c r="AD125" s="37" t="s">
        <v>354</v>
      </c>
      <c r="AE125" s="37" t="s">
        <v>354</v>
      </c>
      <c r="AF125" s="35" t="str">
        <f t="shared" si="9"/>
        <v>Most preferable</v>
      </c>
      <c r="AG125" s="35" t="str">
        <f t="shared" si="7"/>
        <v>Most preferable</v>
      </c>
      <c r="AH125" s="35" t="str">
        <f t="shared" si="8"/>
        <v>No</v>
      </c>
      <c r="AI125" s="30" t="s">
        <v>354</v>
      </c>
      <c r="AJ125" s="30" t="s">
        <v>354</v>
      </c>
      <c r="AK125" s="30" t="s">
        <v>389</v>
      </c>
      <c r="AL125" s="30" t="s">
        <v>389</v>
      </c>
      <c r="AM125" s="30" t="s">
        <v>389</v>
      </c>
      <c r="AN125" s="30" t="s">
        <v>389</v>
      </c>
      <c r="AO125" s="30"/>
      <c r="AP125" s="11"/>
    </row>
    <row r="126" spans="1:42" x14ac:dyDescent="0.25">
      <c r="A126" s="15" t="s">
        <v>285</v>
      </c>
      <c r="B126" s="15" t="s">
        <v>347</v>
      </c>
      <c r="C126" s="15" t="s">
        <v>136</v>
      </c>
      <c r="D126" s="15">
        <v>1.5</v>
      </c>
      <c r="E126" s="15">
        <f>VLOOKUP(A126,Sheet1!$A$2:$G$148,7,FALSE)</f>
        <v>1</v>
      </c>
      <c r="F126" s="128">
        <f t="shared" si="5"/>
        <v>33.333333333333336</v>
      </c>
      <c r="G126" s="26">
        <v>100</v>
      </c>
      <c r="H126" s="26">
        <v>0</v>
      </c>
      <c r="I126" s="26">
        <v>0</v>
      </c>
      <c r="J126" s="26">
        <v>0</v>
      </c>
      <c r="K126" s="29">
        <v>0</v>
      </c>
      <c r="L126" s="29">
        <v>0</v>
      </c>
      <c r="M126" s="29">
        <v>0</v>
      </c>
      <c r="N126" s="27">
        <v>0</v>
      </c>
      <c r="O126" s="27">
        <v>0</v>
      </c>
      <c r="P126" s="27">
        <v>0</v>
      </c>
      <c r="Q126" s="27">
        <v>0</v>
      </c>
      <c r="R126" s="20">
        <v>2.3899940647848501</v>
      </c>
      <c r="S126" s="20">
        <v>2.3634085594452299</v>
      </c>
      <c r="T126" s="20">
        <v>2.3102375612050001</v>
      </c>
      <c r="U126" s="19">
        <v>4.3299078019564101</v>
      </c>
      <c r="V126" s="19">
        <v>2.3899940795910699</v>
      </c>
      <c r="W126" s="19">
        <v>2.3634085478213001</v>
      </c>
      <c r="X126" s="21" t="s">
        <v>354</v>
      </c>
      <c r="Y126" s="23">
        <v>0</v>
      </c>
      <c r="Z126" s="23">
        <v>0</v>
      </c>
      <c r="AA126" s="24">
        <v>0</v>
      </c>
      <c r="AB126" s="25">
        <v>0</v>
      </c>
      <c r="AC126" s="22" t="s">
        <v>354</v>
      </c>
      <c r="AD126" s="37" t="s">
        <v>354</v>
      </c>
      <c r="AE126" s="37" t="s">
        <v>354</v>
      </c>
      <c r="AF126" s="36" t="str">
        <f t="shared" si="9"/>
        <v>Less preferable</v>
      </c>
      <c r="AG126" s="36" t="str">
        <f t="shared" si="7"/>
        <v>Less preferable</v>
      </c>
      <c r="AH126" s="35" t="str">
        <f t="shared" si="8"/>
        <v>No</v>
      </c>
      <c r="AI126" s="30" t="s">
        <v>354</v>
      </c>
      <c r="AJ126" s="30" t="s">
        <v>354</v>
      </c>
      <c r="AK126" s="30" t="s">
        <v>389</v>
      </c>
      <c r="AL126" s="30" t="s">
        <v>389</v>
      </c>
      <c r="AM126" s="30" t="s">
        <v>389</v>
      </c>
      <c r="AN126" s="30" t="s">
        <v>389</v>
      </c>
      <c r="AO126" s="30"/>
      <c r="AP126" s="11"/>
    </row>
    <row r="127" spans="1:42" ht="30" x14ac:dyDescent="0.25">
      <c r="A127" s="15" t="s">
        <v>286</v>
      </c>
      <c r="B127" s="15" t="s">
        <v>348</v>
      </c>
      <c r="C127" s="15" t="s">
        <v>137</v>
      </c>
      <c r="D127" s="15">
        <v>3.21</v>
      </c>
      <c r="E127" s="15">
        <f>VLOOKUP(A127,Sheet1!$A$2:$G$148,7,FALSE)</f>
        <v>2</v>
      </c>
      <c r="F127" s="128">
        <f t="shared" si="5"/>
        <v>37.694704049844241</v>
      </c>
      <c r="G127" s="26">
        <v>100</v>
      </c>
      <c r="H127" s="26">
        <v>0</v>
      </c>
      <c r="I127" s="26">
        <v>0</v>
      </c>
      <c r="J127" s="26">
        <v>0</v>
      </c>
      <c r="K127" s="29">
        <v>0</v>
      </c>
      <c r="L127" s="29">
        <v>0</v>
      </c>
      <c r="M127" s="29">
        <v>0</v>
      </c>
      <c r="N127" s="27">
        <v>0</v>
      </c>
      <c r="O127" s="27">
        <v>0</v>
      </c>
      <c r="P127" s="27">
        <v>0</v>
      </c>
      <c r="Q127" s="27">
        <v>0</v>
      </c>
      <c r="R127" s="20">
        <v>1.2935397503355901</v>
      </c>
      <c r="S127" s="20">
        <v>0.65870197583015699</v>
      </c>
      <c r="T127" s="20">
        <v>0.38588166317779499</v>
      </c>
      <c r="U127" s="19">
        <v>2.4445423373483299</v>
      </c>
      <c r="V127" s="19">
        <v>0.79562773557364597</v>
      </c>
      <c r="W127" s="19">
        <v>0.67114977368362105</v>
      </c>
      <c r="X127" s="21" t="s">
        <v>354</v>
      </c>
      <c r="Y127" s="23">
        <v>0</v>
      </c>
      <c r="Z127" s="23">
        <v>0</v>
      </c>
      <c r="AA127" s="24">
        <v>6.25059650521629</v>
      </c>
      <c r="AB127" s="25">
        <v>1</v>
      </c>
      <c r="AC127" s="22" t="s">
        <v>354</v>
      </c>
      <c r="AD127" s="37" t="s">
        <v>354</v>
      </c>
      <c r="AE127" s="37" t="s">
        <v>354</v>
      </c>
      <c r="AF127" s="36" t="str">
        <f t="shared" si="9"/>
        <v>Less preferable</v>
      </c>
      <c r="AG127" s="36" t="str">
        <f t="shared" si="7"/>
        <v>Less preferable</v>
      </c>
      <c r="AH127" s="35" t="str">
        <f t="shared" si="8"/>
        <v>No</v>
      </c>
      <c r="AI127" s="30" t="s">
        <v>354</v>
      </c>
      <c r="AJ127" s="30" t="s">
        <v>354</v>
      </c>
      <c r="AK127" s="30" t="s">
        <v>389</v>
      </c>
      <c r="AL127" s="30" t="s">
        <v>389</v>
      </c>
      <c r="AM127" s="30" t="s">
        <v>389</v>
      </c>
      <c r="AN127" s="30" t="s">
        <v>389</v>
      </c>
      <c r="AO127" s="30"/>
      <c r="AP127" s="11"/>
    </row>
    <row r="128" spans="1:42" x14ac:dyDescent="0.25">
      <c r="A128" s="15" t="s">
        <v>287</v>
      </c>
      <c r="B128" s="15" t="s">
        <v>348</v>
      </c>
      <c r="C128" s="15" t="s">
        <v>138</v>
      </c>
      <c r="D128" s="15">
        <v>1.67</v>
      </c>
      <c r="E128" s="15">
        <f>VLOOKUP(A128,Sheet1!$A$2:$G$148,7,FALSE)</f>
        <v>0.5</v>
      </c>
      <c r="F128" s="128">
        <f t="shared" si="5"/>
        <v>70.05988023952095</v>
      </c>
      <c r="G128" s="26">
        <v>100</v>
      </c>
      <c r="H128" s="26">
        <v>0</v>
      </c>
      <c r="I128" s="26">
        <v>0</v>
      </c>
      <c r="J128" s="26">
        <v>0</v>
      </c>
      <c r="K128" s="29">
        <v>0</v>
      </c>
      <c r="L128" s="29">
        <v>0</v>
      </c>
      <c r="M128" s="29">
        <v>0</v>
      </c>
      <c r="N128" s="27">
        <v>0</v>
      </c>
      <c r="O128" s="27">
        <v>0</v>
      </c>
      <c r="P128" s="27">
        <v>0</v>
      </c>
      <c r="Q128" s="27">
        <v>0</v>
      </c>
      <c r="R128" s="20">
        <v>0.296129055277849</v>
      </c>
      <c r="S128" s="20">
        <v>3.1895035658221001E-2</v>
      </c>
      <c r="T128" s="20">
        <v>0</v>
      </c>
      <c r="U128" s="19">
        <v>2.8321082407253</v>
      </c>
      <c r="V128" s="19">
        <v>0.24825401017604101</v>
      </c>
      <c r="W128" s="19">
        <v>5.5832548770599802E-2</v>
      </c>
      <c r="X128" s="21" t="s">
        <v>354</v>
      </c>
      <c r="Y128" s="23">
        <v>0</v>
      </c>
      <c r="Z128" s="23">
        <v>0</v>
      </c>
      <c r="AA128" s="24">
        <v>0</v>
      </c>
      <c r="AB128" s="25">
        <v>4</v>
      </c>
      <c r="AC128" s="22" t="s">
        <v>354</v>
      </c>
      <c r="AD128" s="37" t="s">
        <v>354</v>
      </c>
      <c r="AE128" s="37" t="s">
        <v>354</v>
      </c>
      <c r="AF128" s="36" t="str">
        <f t="shared" si="9"/>
        <v>Less preferable</v>
      </c>
      <c r="AG128" s="36" t="str">
        <f t="shared" si="7"/>
        <v>Less preferable</v>
      </c>
      <c r="AH128" s="35" t="str">
        <f t="shared" si="8"/>
        <v>No</v>
      </c>
      <c r="AI128" s="30" t="s">
        <v>354</v>
      </c>
      <c r="AJ128" s="30" t="s">
        <v>354</v>
      </c>
      <c r="AK128" s="30" t="s">
        <v>389</v>
      </c>
      <c r="AL128" s="30" t="s">
        <v>389</v>
      </c>
      <c r="AM128" s="30" t="s">
        <v>389</v>
      </c>
      <c r="AN128" s="30" t="s">
        <v>389</v>
      </c>
      <c r="AO128" s="30"/>
      <c r="AP128" s="11"/>
    </row>
    <row r="129" spans="1:42" ht="30" x14ac:dyDescent="0.25">
      <c r="A129" s="15" t="s">
        <v>288</v>
      </c>
      <c r="B129" s="15" t="s">
        <v>348</v>
      </c>
      <c r="C129" s="15" t="s">
        <v>139</v>
      </c>
      <c r="D129" s="15">
        <v>0.18</v>
      </c>
      <c r="E129" s="15">
        <f>VLOOKUP(A129,Sheet1!$A$2:$G$148,7,FALSE)</f>
        <v>0.18</v>
      </c>
      <c r="F129" s="128">
        <f t="shared" si="5"/>
        <v>0</v>
      </c>
      <c r="G129" s="26">
        <v>100</v>
      </c>
      <c r="H129" s="26">
        <v>0</v>
      </c>
      <c r="I129" s="26">
        <v>0</v>
      </c>
      <c r="J129" s="26">
        <v>0</v>
      </c>
      <c r="K129" s="29">
        <v>0</v>
      </c>
      <c r="L129" s="29">
        <v>0</v>
      </c>
      <c r="M129" s="29">
        <v>0</v>
      </c>
      <c r="N129" s="27">
        <v>0</v>
      </c>
      <c r="O129" s="27">
        <v>0</v>
      </c>
      <c r="P129" s="27">
        <v>0</v>
      </c>
      <c r="Q129" s="27">
        <v>0</v>
      </c>
      <c r="R129" s="20">
        <v>0</v>
      </c>
      <c r="S129" s="20">
        <v>0</v>
      </c>
      <c r="T129" s="20">
        <v>0</v>
      </c>
      <c r="U129" s="19">
        <v>0</v>
      </c>
      <c r="V129" s="19">
        <v>0</v>
      </c>
      <c r="W129" s="19">
        <v>0</v>
      </c>
      <c r="X129" s="21" t="s">
        <v>354</v>
      </c>
      <c r="Y129" s="23">
        <v>0</v>
      </c>
      <c r="Z129" s="23">
        <v>0</v>
      </c>
      <c r="AA129" s="24">
        <v>0</v>
      </c>
      <c r="AB129" s="25">
        <v>0</v>
      </c>
      <c r="AC129" s="22" t="s">
        <v>354</v>
      </c>
      <c r="AD129" s="37" t="s">
        <v>354</v>
      </c>
      <c r="AE129" s="37" t="s">
        <v>354</v>
      </c>
      <c r="AF129" s="35" t="str">
        <f t="shared" si="9"/>
        <v>Most preferable</v>
      </c>
      <c r="AG129" s="35" t="str">
        <f t="shared" si="7"/>
        <v>Most preferable</v>
      </c>
      <c r="AH129" s="35" t="str">
        <f t="shared" si="8"/>
        <v>No</v>
      </c>
      <c r="AI129" s="30" t="s">
        <v>354</v>
      </c>
      <c r="AJ129" s="30" t="s">
        <v>354</v>
      </c>
      <c r="AK129" s="30" t="s">
        <v>389</v>
      </c>
      <c r="AL129" s="30" t="s">
        <v>389</v>
      </c>
      <c r="AM129" s="30" t="s">
        <v>389</v>
      </c>
      <c r="AN129" s="30" t="s">
        <v>389</v>
      </c>
      <c r="AO129" s="30"/>
      <c r="AP129" s="11"/>
    </row>
    <row r="130" spans="1:42" ht="30" x14ac:dyDescent="0.25">
      <c r="A130" s="15" t="s">
        <v>289</v>
      </c>
      <c r="B130" s="15" t="s">
        <v>348</v>
      </c>
      <c r="C130" s="15" t="s">
        <v>140</v>
      </c>
      <c r="D130" s="15">
        <v>0.2</v>
      </c>
      <c r="E130" s="15">
        <f>VLOOKUP(A130,Sheet1!$A$2:$G$148,7,FALSE)</f>
        <v>0.15</v>
      </c>
      <c r="F130" s="128">
        <f t="shared" si="5"/>
        <v>25.000000000000011</v>
      </c>
      <c r="G130" s="26">
        <v>100</v>
      </c>
      <c r="H130" s="26">
        <v>0</v>
      </c>
      <c r="I130" s="26">
        <v>0</v>
      </c>
      <c r="J130" s="26">
        <v>0</v>
      </c>
      <c r="K130" s="29">
        <v>0</v>
      </c>
      <c r="L130" s="29">
        <v>0</v>
      </c>
      <c r="M130" s="29">
        <v>0</v>
      </c>
      <c r="N130" s="27">
        <v>0</v>
      </c>
      <c r="O130" s="27">
        <v>0</v>
      </c>
      <c r="P130" s="27">
        <v>0</v>
      </c>
      <c r="Q130" s="27">
        <v>0</v>
      </c>
      <c r="R130" s="20">
        <v>42.282292267497603</v>
      </c>
      <c r="S130" s="20">
        <v>36.117993886520203</v>
      </c>
      <c r="T130" s="20">
        <v>32.238736820389697</v>
      </c>
      <c r="U130" s="19">
        <v>46.1551838709604</v>
      </c>
      <c r="V130" s="19">
        <v>40.7759937003106</v>
      </c>
      <c r="W130" s="19">
        <v>37.239169557135902</v>
      </c>
      <c r="X130" s="21" t="s">
        <v>354</v>
      </c>
      <c r="Y130" s="23">
        <v>0</v>
      </c>
      <c r="Z130" s="23">
        <v>0</v>
      </c>
      <c r="AA130" s="24">
        <v>0</v>
      </c>
      <c r="AB130" s="25">
        <v>1</v>
      </c>
      <c r="AC130" s="22" t="s">
        <v>354</v>
      </c>
      <c r="AD130" s="37" t="s">
        <v>354</v>
      </c>
      <c r="AE130" s="37" t="s">
        <v>354</v>
      </c>
      <c r="AF130" s="34" t="str">
        <f t="shared" si="9"/>
        <v>Least preferable</v>
      </c>
      <c r="AG130" s="34" t="str">
        <f t="shared" si="7"/>
        <v>Least preferable</v>
      </c>
      <c r="AH130" s="34" t="str">
        <f t="shared" si="8"/>
        <v>Yes</v>
      </c>
      <c r="AI130" s="30" t="s">
        <v>389</v>
      </c>
      <c r="AJ130" s="30" t="s">
        <v>389</v>
      </c>
      <c r="AK130" s="30" t="s">
        <v>389</v>
      </c>
      <c r="AL130" s="30" t="s">
        <v>389</v>
      </c>
      <c r="AM130" s="30" t="s">
        <v>389</v>
      </c>
      <c r="AN130" s="30" t="s">
        <v>389</v>
      </c>
      <c r="AO130" s="30" t="s">
        <v>354</v>
      </c>
      <c r="AP130" s="11" t="s">
        <v>353</v>
      </c>
    </row>
    <row r="131" spans="1:42" ht="30" x14ac:dyDescent="0.25">
      <c r="A131" s="15" t="s">
        <v>286</v>
      </c>
      <c r="B131" s="15" t="s">
        <v>348</v>
      </c>
      <c r="C131" s="15" t="s">
        <v>141</v>
      </c>
      <c r="D131" s="15">
        <v>3.08</v>
      </c>
      <c r="E131" s="15">
        <f>VLOOKUP(A131,Sheet1!$A$2:$G$148,7,FALSE)</f>
        <v>2</v>
      </c>
      <c r="F131" s="128">
        <f t="shared" si="5"/>
        <v>35.064935064935064</v>
      </c>
      <c r="G131" s="26">
        <v>100</v>
      </c>
      <c r="H131" s="26">
        <v>0</v>
      </c>
      <c r="I131" s="26">
        <v>0</v>
      </c>
      <c r="J131" s="26">
        <v>0</v>
      </c>
      <c r="K131" s="29">
        <v>0</v>
      </c>
      <c r="L131" s="29">
        <v>0</v>
      </c>
      <c r="M131" s="29">
        <v>0</v>
      </c>
      <c r="N131" s="27">
        <v>0</v>
      </c>
      <c r="O131" s="27">
        <v>0</v>
      </c>
      <c r="P131" s="27">
        <v>0</v>
      </c>
      <c r="Q131" s="27">
        <v>0</v>
      </c>
      <c r="R131" s="20">
        <v>0</v>
      </c>
      <c r="S131" s="20">
        <v>0</v>
      </c>
      <c r="T131" s="20">
        <v>0</v>
      </c>
      <c r="U131" s="19">
        <v>0.35030827712718898</v>
      </c>
      <c r="V131" s="19">
        <v>0</v>
      </c>
      <c r="W131" s="19">
        <v>0</v>
      </c>
      <c r="X131" s="21" t="s">
        <v>354</v>
      </c>
      <c r="Y131" s="23">
        <v>0</v>
      </c>
      <c r="Z131" s="23">
        <v>0</v>
      </c>
      <c r="AA131" s="24">
        <v>99.886309847722899</v>
      </c>
      <c r="AB131" s="25">
        <v>0</v>
      </c>
      <c r="AC131" s="22" t="s">
        <v>354</v>
      </c>
      <c r="AD131" s="37" t="s">
        <v>354</v>
      </c>
      <c r="AE131" s="37" t="s">
        <v>354</v>
      </c>
      <c r="AF131" s="35" t="str">
        <f t="shared" si="9"/>
        <v>Most preferable</v>
      </c>
      <c r="AG131" s="35" t="str">
        <f t="shared" si="7"/>
        <v>Most preferable</v>
      </c>
      <c r="AH131" s="35" t="str">
        <f t="shared" si="8"/>
        <v>No</v>
      </c>
      <c r="AI131" s="30" t="s">
        <v>354</v>
      </c>
      <c r="AJ131" s="30" t="s">
        <v>354</v>
      </c>
      <c r="AK131" s="30" t="s">
        <v>389</v>
      </c>
      <c r="AL131" s="30" t="s">
        <v>389</v>
      </c>
      <c r="AM131" s="30" t="s">
        <v>389</v>
      </c>
      <c r="AN131" s="30" t="s">
        <v>389</v>
      </c>
      <c r="AO131" s="30"/>
      <c r="AP131" s="11"/>
    </row>
    <row r="132" spans="1:42" ht="30" x14ac:dyDescent="0.25">
      <c r="A132" s="15" t="s">
        <v>290</v>
      </c>
      <c r="B132" s="15" t="s">
        <v>349</v>
      </c>
      <c r="C132" s="15" t="s">
        <v>142</v>
      </c>
      <c r="D132" s="15">
        <v>0.59</v>
      </c>
      <c r="E132" s="15">
        <f>VLOOKUP(A132,Sheet1!$A$2:$G$148,7,FALSE)</f>
        <v>0.4</v>
      </c>
      <c r="F132" s="128">
        <f t="shared" si="5"/>
        <v>32.203389830508463</v>
      </c>
      <c r="G132" s="26">
        <v>100</v>
      </c>
      <c r="H132" s="26">
        <v>0</v>
      </c>
      <c r="I132" s="26">
        <v>0</v>
      </c>
      <c r="J132" s="26">
        <v>0</v>
      </c>
      <c r="K132" s="29">
        <v>0</v>
      </c>
      <c r="L132" s="29">
        <v>0</v>
      </c>
      <c r="M132" s="29">
        <v>0</v>
      </c>
      <c r="N132" s="27">
        <v>0</v>
      </c>
      <c r="O132" s="27">
        <v>0</v>
      </c>
      <c r="P132" s="27">
        <v>0</v>
      </c>
      <c r="Q132" s="27">
        <v>0</v>
      </c>
      <c r="R132" s="20">
        <v>1.4087887613155601</v>
      </c>
      <c r="S132" s="20">
        <v>0.40757530508725898</v>
      </c>
      <c r="T132" s="20">
        <v>0</v>
      </c>
      <c r="U132" s="19">
        <v>1.4770174926308</v>
      </c>
      <c r="V132" s="19">
        <v>1.31315923714645</v>
      </c>
      <c r="W132" s="19">
        <v>0.61609154650722098</v>
      </c>
      <c r="X132" s="21" t="s">
        <v>354</v>
      </c>
      <c r="Y132" s="23">
        <v>0</v>
      </c>
      <c r="Z132" s="23">
        <v>0</v>
      </c>
      <c r="AA132" s="24">
        <v>0</v>
      </c>
      <c r="AB132" s="25">
        <v>1</v>
      </c>
      <c r="AC132" s="22" t="s">
        <v>354</v>
      </c>
      <c r="AD132" s="37" t="s">
        <v>354</v>
      </c>
      <c r="AE132" s="37" t="s">
        <v>354</v>
      </c>
      <c r="AF132" s="36" t="str">
        <f t="shared" si="9"/>
        <v>Less preferable</v>
      </c>
      <c r="AG132" s="36" t="str">
        <f t="shared" si="7"/>
        <v>Less preferable</v>
      </c>
      <c r="AH132" s="35" t="str">
        <f t="shared" si="8"/>
        <v>No</v>
      </c>
      <c r="AI132" s="30" t="s">
        <v>354</v>
      </c>
      <c r="AJ132" s="30" t="s">
        <v>354</v>
      </c>
      <c r="AK132" s="30" t="s">
        <v>389</v>
      </c>
      <c r="AL132" s="30" t="s">
        <v>389</v>
      </c>
      <c r="AM132" s="30" t="s">
        <v>389</v>
      </c>
      <c r="AN132" s="30" t="s">
        <v>389</v>
      </c>
      <c r="AO132" s="30"/>
      <c r="AP132" s="11"/>
    </row>
    <row r="133" spans="1:42" ht="30" x14ac:dyDescent="0.25">
      <c r="A133" s="15" t="s">
        <v>291</v>
      </c>
      <c r="B133" s="15" t="s">
        <v>349</v>
      </c>
      <c r="C133" s="15" t="s">
        <v>143</v>
      </c>
      <c r="D133" s="15">
        <v>1.1000000000000001</v>
      </c>
      <c r="E133" s="15">
        <f>VLOOKUP(A133,Sheet1!$A$2:$G$148,7,FALSE)</f>
        <v>0.7</v>
      </c>
      <c r="F133" s="128">
        <f t="shared" si="5"/>
        <v>36.363636363636374</v>
      </c>
      <c r="G133" s="26">
        <v>100</v>
      </c>
      <c r="H133" s="26">
        <v>0</v>
      </c>
      <c r="I133" s="26">
        <v>0</v>
      </c>
      <c r="J133" s="26">
        <v>0</v>
      </c>
      <c r="K133" s="29">
        <v>0</v>
      </c>
      <c r="L133" s="29">
        <v>0</v>
      </c>
      <c r="M133" s="29">
        <v>0</v>
      </c>
      <c r="N133" s="27">
        <v>0</v>
      </c>
      <c r="O133" s="27">
        <v>0</v>
      </c>
      <c r="P133" s="27">
        <v>0</v>
      </c>
      <c r="Q133" s="27">
        <v>0</v>
      </c>
      <c r="R133" s="20">
        <v>3.7634363951121999</v>
      </c>
      <c r="S133" s="20">
        <v>0</v>
      </c>
      <c r="T133" s="20">
        <v>0</v>
      </c>
      <c r="U133" s="19">
        <v>5.64528790744723</v>
      </c>
      <c r="V133" s="19">
        <v>3.3354164099600498</v>
      </c>
      <c r="W133" s="19">
        <v>1.30462129654882</v>
      </c>
      <c r="X133" s="21" t="s">
        <v>354</v>
      </c>
      <c r="Y133" s="23">
        <v>0</v>
      </c>
      <c r="Z133" s="23">
        <v>0</v>
      </c>
      <c r="AA133" s="24">
        <v>0</v>
      </c>
      <c r="AB133" s="25">
        <v>0</v>
      </c>
      <c r="AC133" s="22" t="s">
        <v>354</v>
      </c>
      <c r="AD133" s="37" t="s">
        <v>354</v>
      </c>
      <c r="AE133" s="37" t="s">
        <v>354</v>
      </c>
      <c r="AF133" s="36" t="str">
        <f t="shared" si="9"/>
        <v>Less preferable</v>
      </c>
      <c r="AG133" s="36" t="str">
        <f t="shared" si="7"/>
        <v>Less preferable</v>
      </c>
      <c r="AH133" s="35" t="str">
        <f t="shared" si="8"/>
        <v>No</v>
      </c>
      <c r="AI133" s="30" t="s">
        <v>354</v>
      </c>
      <c r="AJ133" s="30" t="s">
        <v>354</v>
      </c>
      <c r="AK133" s="30" t="s">
        <v>389</v>
      </c>
      <c r="AL133" s="30" t="s">
        <v>389</v>
      </c>
      <c r="AM133" s="30" t="s">
        <v>389</v>
      </c>
      <c r="AN133" s="30" t="s">
        <v>389</v>
      </c>
      <c r="AO133" s="30"/>
      <c r="AP133" s="11"/>
    </row>
    <row r="134" spans="1:42" x14ac:dyDescent="0.25">
      <c r="A134" s="15" t="s">
        <v>292</v>
      </c>
      <c r="B134" s="15" t="s">
        <v>350</v>
      </c>
      <c r="C134" s="15" t="s">
        <v>144</v>
      </c>
      <c r="D134" s="15">
        <v>0.92</v>
      </c>
      <c r="E134" s="15">
        <f>VLOOKUP(A134,Sheet1!$A$2:$G$148,7,FALSE)</f>
        <v>0.5</v>
      </c>
      <c r="F134" s="128">
        <f t="shared" si="5"/>
        <v>45.652173913043484</v>
      </c>
      <c r="G134" s="26">
        <v>0.45079051834490258</v>
      </c>
      <c r="H134" s="26">
        <v>2.3250352127306968</v>
      </c>
      <c r="I134" s="26">
        <v>97.224174268924401</v>
      </c>
      <c r="J134" s="26">
        <v>0</v>
      </c>
      <c r="K134" s="29">
        <v>0</v>
      </c>
      <c r="L134" s="29">
        <v>0</v>
      </c>
      <c r="M134" s="29">
        <v>100</v>
      </c>
      <c r="N134" s="27">
        <v>56.270219132540603</v>
      </c>
      <c r="O134" s="27">
        <v>59.647359305193902</v>
      </c>
      <c r="P134" s="27">
        <v>0</v>
      </c>
      <c r="Q134" s="27">
        <v>0</v>
      </c>
      <c r="R134" s="20">
        <v>61.0248155472772</v>
      </c>
      <c r="S134" s="20">
        <v>0</v>
      </c>
      <c r="T134" s="20">
        <v>0</v>
      </c>
      <c r="U134" s="19">
        <v>79.456558533091794</v>
      </c>
      <c r="V134" s="19">
        <v>49.030936755427099</v>
      </c>
      <c r="W134" s="19">
        <v>10.829555229752099</v>
      </c>
      <c r="X134" s="21" t="s">
        <v>353</v>
      </c>
      <c r="Y134" s="23">
        <v>0</v>
      </c>
      <c r="Z134" s="23">
        <v>100</v>
      </c>
      <c r="AA134" s="24">
        <v>0</v>
      </c>
      <c r="AB134" s="25">
        <v>11</v>
      </c>
      <c r="AC134" s="22" t="s">
        <v>353</v>
      </c>
      <c r="AD134" s="37" t="s">
        <v>353</v>
      </c>
      <c r="AE134" s="37" t="s">
        <v>353</v>
      </c>
      <c r="AF134" s="34" t="str">
        <f t="shared" si="9"/>
        <v>Least preferable</v>
      </c>
      <c r="AG134" s="34" t="str">
        <f t="shared" si="7"/>
        <v>Least preferable</v>
      </c>
      <c r="AH134" s="34" t="str">
        <f t="shared" si="8"/>
        <v>Yes</v>
      </c>
      <c r="AI134" s="30" t="s">
        <v>389</v>
      </c>
      <c r="AJ134" s="30" t="s">
        <v>389</v>
      </c>
      <c r="AK134" s="30" t="s">
        <v>353</v>
      </c>
      <c r="AL134" s="30" t="s">
        <v>403</v>
      </c>
      <c r="AM134" s="30" t="s">
        <v>402</v>
      </c>
      <c r="AN134" s="30" t="s">
        <v>354</v>
      </c>
      <c r="AO134" s="30" t="s">
        <v>354</v>
      </c>
      <c r="AP134" s="11" t="s">
        <v>353</v>
      </c>
    </row>
    <row r="135" spans="1:42" x14ac:dyDescent="0.25">
      <c r="A135" s="15" t="s">
        <v>293</v>
      </c>
      <c r="B135" s="15" t="s">
        <v>350</v>
      </c>
      <c r="C135" s="15" t="s">
        <v>145</v>
      </c>
      <c r="D135" s="15">
        <v>1.71</v>
      </c>
      <c r="E135" s="15">
        <f>VLOOKUP(A135,Sheet1!$A$2:$G$148,7,FALSE)</f>
        <v>1.5</v>
      </c>
      <c r="F135" s="128">
        <f t="shared" si="5"/>
        <v>12.280701754385959</v>
      </c>
      <c r="G135" s="26">
        <v>77.068610675146303</v>
      </c>
      <c r="H135" s="26">
        <v>0</v>
      </c>
      <c r="I135" s="26">
        <v>22.931389324853701</v>
      </c>
      <c r="J135" s="26">
        <v>23.827667947620199</v>
      </c>
      <c r="K135" s="29">
        <v>22.812279417876901</v>
      </c>
      <c r="L135" s="29">
        <v>76.667579157741301</v>
      </c>
      <c r="M135" s="29">
        <v>100</v>
      </c>
      <c r="N135" s="27">
        <v>11.924595102266901</v>
      </c>
      <c r="O135" s="27">
        <v>11.924595102266901</v>
      </c>
      <c r="P135" s="27">
        <v>0</v>
      </c>
      <c r="Q135" s="27">
        <v>0</v>
      </c>
      <c r="R135" s="20">
        <v>18.459143750178701</v>
      </c>
      <c r="S135" s="20">
        <v>2.9143832111800201</v>
      </c>
      <c r="T135" s="20">
        <v>0.32447750241269102</v>
      </c>
      <c r="U135" s="19">
        <v>29.1580690270623</v>
      </c>
      <c r="V135" s="19">
        <v>13.979861553366799</v>
      </c>
      <c r="W135" s="19">
        <v>4.9003602632134502</v>
      </c>
      <c r="X135" s="21" t="s">
        <v>353</v>
      </c>
      <c r="Y135" s="23">
        <v>0</v>
      </c>
      <c r="Z135" s="23">
        <v>0.70873501750301704</v>
      </c>
      <c r="AA135" s="24">
        <v>0</v>
      </c>
      <c r="AB135" s="25">
        <v>5</v>
      </c>
      <c r="AC135" s="22" t="s">
        <v>354</v>
      </c>
      <c r="AD135" s="37" t="s">
        <v>353</v>
      </c>
      <c r="AE135" s="37" t="s">
        <v>353</v>
      </c>
      <c r="AF135" s="34" t="str">
        <f t="shared" si="9"/>
        <v>Least preferable</v>
      </c>
      <c r="AG135" s="34" t="str">
        <f t="shared" si="7"/>
        <v>Least preferable</v>
      </c>
      <c r="AH135" s="34" t="str">
        <f t="shared" si="8"/>
        <v>Yes</v>
      </c>
      <c r="AI135" s="30" t="s">
        <v>389</v>
      </c>
      <c r="AJ135" s="30" t="s">
        <v>389</v>
      </c>
      <c r="AK135" s="30" t="s">
        <v>353</v>
      </c>
      <c r="AL135" s="30" t="s">
        <v>397</v>
      </c>
      <c r="AM135" s="30" t="s">
        <v>402</v>
      </c>
      <c r="AN135" s="30" t="s">
        <v>354</v>
      </c>
      <c r="AO135" s="30" t="s">
        <v>354</v>
      </c>
      <c r="AP135" s="11" t="s">
        <v>353</v>
      </c>
    </row>
    <row r="136" spans="1:42" ht="30" x14ac:dyDescent="0.25">
      <c r="A136" s="15" t="s">
        <v>294</v>
      </c>
      <c r="B136" s="15" t="s">
        <v>350</v>
      </c>
      <c r="C136" s="15" t="s">
        <v>146</v>
      </c>
      <c r="D136" s="15">
        <v>1.57</v>
      </c>
      <c r="E136" s="15">
        <f>VLOOKUP(A136,Sheet1!$A$2:$G$148,7,FALSE)</f>
        <v>1.57</v>
      </c>
      <c r="F136" s="128">
        <f t="shared" si="5"/>
        <v>0</v>
      </c>
      <c r="G136" s="26">
        <v>1.9493581075938948</v>
      </c>
      <c r="H136" s="26">
        <v>8.1564040678799188E-2</v>
      </c>
      <c r="I136" s="26">
        <v>97.969077851727306</v>
      </c>
      <c r="J136" s="26">
        <v>88.951309553743698</v>
      </c>
      <c r="K136" s="29">
        <v>89.771789433859993</v>
      </c>
      <c r="L136" s="29">
        <v>95.732267716126003</v>
      </c>
      <c r="M136" s="29">
        <v>100</v>
      </c>
      <c r="N136" s="27">
        <v>96.819798012812697</v>
      </c>
      <c r="O136" s="27">
        <v>96.819798012812697</v>
      </c>
      <c r="P136" s="27">
        <v>0</v>
      </c>
      <c r="Q136" s="27">
        <v>0</v>
      </c>
      <c r="R136" s="20">
        <v>18.845062259669199</v>
      </c>
      <c r="S136" s="20">
        <v>7.5484935328730298</v>
      </c>
      <c r="T136" s="20">
        <v>3.5814473360929702</v>
      </c>
      <c r="U136" s="19">
        <v>51.025054501027498</v>
      </c>
      <c r="V136" s="19">
        <v>15.862571653825301</v>
      </c>
      <c r="W136" s="19">
        <v>9.7422754976061903</v>
      </c>
      <c r="X136" s="21" t="s">
        <v>354</v>
      </c>
      <c r="Y136" s="23">
        <v>0</v>
      </c>
      <c r="Z136" s="23">
        <v>97.766633996247407</v>
      </c>
      <c r="AA136" s="24">
        <v>0</v>
      </c>
      <c r="AB136" s="25">
        <v>2</v>
      </c>
      <c r="AC136" s="22" t="s">
        <v>354</v>
      </c>
      <c r="AD136" s="37" t="s">
        <v>353</v>
      </c>
      <c r="AE136" s="37" t="s">
        <v>353</v>
      </c>
      <c r="AF136" s="34" t="str">
        <f t="shared" si="9"/>
        <v>Least preferable</v>
      </c>
      <c r="AG136" s="34" t="str">
        <f t="shared" si="7"/>
        <v>Least preferable</v>
      </c>
      <c r="AH136" s="34" t="str">
        <f t="shared" si="8"/>
        <v>Yes</v>
      </c>
      <c r="AI136" s="30" t="s">
        <v>389</v>
      </c>
      <c r="AJ136" s="30" t="s">
        <v>389</v>
      </c>
      <c r="AK136" s="30" t="s">
        <v>353</v>
      </c>
      <c r="AL136" s="30" t="s">
        <v>399</v>
      </c>
      <c r="AM136" s="30" t="s">
        <v>402</v>
      </c>
      <c r="AN136" s="30" t="s">
        <v>354</v>
      </c>
      <c r="AO136" s="30" t="s">
        <v>354</v>
      </c>
      <c r="AP136" s="11" t="s">
        <v>717</v>
      </c>
    </row>
    <row r="137" spans="1:42" ht="30" x14ac:dyDescent="0.25">
      <c r="A137" s="15" t="s">
        <v>295</v>
      </c>
      <c r="B137" s="15" t="s">
        <v>350</v>
      </c>
      <c r="C137" s="15" t="s">
        <v>147</v>
      </c>
      <c r="D137" s="15">
        <v>1.76</v>
      </c>
      <c r="E137" s="15">
        <f>VLOOKUP(A137,Sheet1!$A$2:$G$148,7,FALSE)</f>
        <v>1.25</v>
      </c>
      <c r="F137" s="128">
        <f t="shared" si="5"/>
        <v>28.97727272727273</v>
      </c>
      <c r="G137" s="26">
        <v>2.8361801961815019</v>
      </c>
      <c r="H137" s="26">
        <v>0.58992540427759366</v>
      </c>
      <c r="I137" s="26">
        <v>96.573894399540904</v>
      </c>
      <c r="J137" s="26">
        <v>0</v>
      </c>
      <c r="K137" s="29">
        <v>0</v>
      </c>
      <c r="L137" s="29">
        <v>100</v>
      </c>
      <c r="M137" s="29">
        <v>100</v>
      </c>
      <c r="N137" s="27">
        <v>0</v>
      </c>
      <c r="O137" s="27">
        <v>0</v>
      </c>
      <c r="P137" s="27">
        <v>0</v>
      </c>
      <c r="Q137" s="27">
        <v>0</v>
      </c>
      <c r="R137" s="20">
        <v>10.616855204277901</v>
      </c>
      <c r="S137" s="20">
        <v>1.1237019159805399</v>
      </c>
      <c r="T137" s="20">
        <v>0.64094991103930099</v>
      </c>
      <c r="U137" s="19">
        <v>33.059144114181599</v>
      </c>
      <c r="V137" s="19">
        <v>5.1237514631632504</v>
      </c>
      <c r="W137" s="19">
        <v>1.40640443614322</v>
      </c>
      <c r="X137" s="21" t="s">
        <v>354</v>
      </c>
      <c r="Y137" s="23">
        <v>0</v>
      </c>
      <c r="Z137" s="23">
        <v>0</v>
      </c>
      <c r="AA137" s="24">
        <v>0</v>
      </c>
      <c r="AB137" s="25">
        <v>0</v>
      </c>
      <c r="AC137" s="22" t="s">
        <v>354</v>
      </c>
      <c r="AD137" s="37" t="s">
        <v>353</v>
      </c>
      <c r="AE137" s="37" t="s">
        <v>353</v>
      </c>
      <c r="AF137" s="34" t="str">
        <f t="shared" si="9"/>
        <v>Least preferable</v>
      </c>
      <c r="AG137" s="34" t="str">
        <f t="shared" si="7"/>
        <v>Least preferable</v>
      </c>
      <c r="AH137" s="34" t="str">
        <f t="shared" si="8"/>
        <v>Yes</v>
      </c>
      <c r="AI137" s="30" t="s">
        <v>389</v>
      </c>
      <c r="AJ137" s="30" t="s">
        <v>389</v>
      </c>
      <c r="AK137" s="30" t="s">
        <v>389</v>
      </c>
      <c r="AL137" s="30" t="s">
        <v>389</v>
      </c>
      <c r="AM137" s="30" t="s">
        <v>402</v>
      </c>
      <c r="AN137" s="30" t="s">
        <v>354</v>
      </c>
      <c r="AO137" s="30" t="s">
        <v>354</v>
      </c>
      <c r="AP137" s="11" t="s">
        <v>718</v>
      </c>
    </row>
    <row r="138" spans="1:42" ht="30" x14ac:dyDescent="0.25">
      <c r="A138" s="15" t="s">
        <v>296</v>
      </c>
      <c r="B138" s="15" t="s">
        <v>350</v>
      </c>
      <c r="C138" s="15" t="s">
        <v>148</v>
      </c>
      <c r="D138" s="15">
        <v>0.76</v>
      </c>
      <c r="E138" s="15">
        <f>VLOOKUP(A138,Sheet1!$A$2:$G$148,7,FALSE)</f>
        <v>0.65</v>
      </c>
      <c r="F138" s="128">
        <f t="shared" si="5"/>
        <v>14.473684210526317</v>
      </c>
      <c r="G138" s="26">
        <v>1.1888245794340975</v>
      </c>
      <c r="H138" s="26">
        <v>0.53235897711590496</v>
      </c>
      <c r="I138" s="26">
        <v>98.278816443449998</v>
      </c>
      <c r="J138" s="26">
        <v>0</v>
      </c>
      <c r="K138" s="29">
        <v>0</v>
      </c>
      <c r="L138" s="29">
        <v>95.605560581165193</v>
      </c>
      <c r="M138" s="29">
        <v>100</v>
      </c>
      <c r="N138" s="27">
        <v>19.066940531841599</v>
      </c>
      <c r="O138" s="27">
        <v>20.165884815242201</v>
      </c>
      <c r="P138" s="27">
        <v>0</v>
      </c>
      <c r="Q138" s="27">
        <v>0</v>
      </c>
      <c r="R138" s="20">
        <v>8.0434567778065507</v>
      </c>
      <c r="S138" s="20">
        <v>0</v>
      </c>
      <c r="T138" s="20">
        <v>0</v>
      </c>
      <c r="U138" s="19">
        <v>22.273566874683802</v>
      </c>
      <c r="V138" s="19">
        <v>6.0756328337753596</v>
      </c>
      <c r="W138" s="19">
        <v>1.2635401420376</v>
      </c>
      <c r="X138" s="21" t="s">
        <v>354</v>
      </c>
      <c r="Y138" s="23">
        <v>0</v>
      </c>
      <c r="Z138" s="23">
        <v>99.571784416052793</v>
      </c>
      <c r="AA138" s="24">
        <v>0</v>
      </c>
      <c r="AB138" s="25">
        <v>7</v>
      </c>
      <c r="AC138" s="22" t="s">
        <v>354</v>
      </c>
      <c r="AD138" s="37" t="s">
        <v>353</v>
      </c>
      <c r="AE138" s="37" t="s">
        <v>353</v>
      </c>
      <c r="AF138" s="34" t="str">
        <f t="shared" si="9"/>
        <v>Least preferable</v>
      </c>
      <c r="AG138" s="34" t="str">
        <f t="shared" si="7"/>
        <v>Least preferable</v>
      </c>
      <c r="AH138" s="34" t="str">
        <f t="shared" si="8"/>
        <v>Yes</v>
      </c>
      <c r="AI138" s="30" t="s">
        <v>389</v>
      </c>
      <c r="AJ138" s="30" t="s">
        <v>389</v>
      </c>
      <c r="AK138" s="30" t="s">
        <v>353</v>
      </c>
      <c r="AL138" s="30" t="s">
        <v>403</v>
      </c>
      <c r="AM138" s="30" t="s">
        <v>402</v>
      </c>
      <c r="AN138" s="30" t="s">
        <v>354</v>
      </c>
      <c r="AO138" s="30" t="s">
        <v>354</v>
      </c>
      <c r="AP138" s="11" t="s">
        <v>718</v>
      </c>
    </row>
    <row r="139" spans="1:42" ht="30" x14ac:dyDescent="0.25">
      <c r="A139" s="15" t="s">
        <v>297</v>
      </c>
      <c r="B139" s="15" t="s">
        <v>350</v>
      </c>
      <c r="C139" s="15" t="s">
        <v>149</v>
      </c>
      <c r="D139" s="15">
        <v>0.08</v>
      </c>
      <c r="E139" s="15">
        <f>VLOOKUP(A139,Sheet1!$A$2:$G$148,7,FALSE)</f>
        <v>0.08</v>
      </c>
      <c r="F139" s="128">
        <f t="shared" si="5"/>
        <v>0</v>
      </c>
      <c r="G139" s="26">
        <v>100</v>
      </c>
      <c r="H139" s="26">
        <v>0</v>
      </c>
      <c r="I139" s="26">
        <v>0</v>
      </c>
      <c r="J139" s="26">
        <v>0</v>
      </c>
      <c r="K139" s="29">
        <v>0</v>
      </c>
      <c r="L139" s="29">
        <v>100</v>
      </c>
      <c r="M139" s="29">
        <v>100</v>
      </c>
      <c r="N139" s="27">
        <v>0</v>
      </c>
      <c r="O139" s="27">
        <v>0</v>
      </c>
      <c r="P139" s="27">
        <v>0</v>
      </c>
      <c r="Q139" s="27">
        <v>0</v>
      </c>
      <c r="R139" s="20">
        <v>2.7801342470567798</v>
      </c>
      <c r="S139" s="20">
        <v>0</v>
      </c>
      <c r="T139" s="20">
        <v>0</v>
      </c>
      <c r="U139" s="19">
        <v>13.238583447433401</v>
      </c>
      <c r="V139" s="19">
        <v>0.86665982411838405</v>
      </c>
      <c r="W139" s="19">
        <v>0</v>
      </c>
      <c r="X139" s="21" t="s">
        <v>354</v>
      </c>
      <c r="Y139" s="23">
        <v>0</v>
      </c>
      <c r="Z139" s="23">
        <v>0</v>
      </c>
      <c r="AA139" s="24">
        <v>0</v>
      </c>
      <c r="AB139" s="25">
        <v>9</v>
      </c>
      <c r="AC139" s="22" t="s">
        <v>353</v>
      </c>
      <c r="AD139" s="37" t="s">
        <v>353</v>
      </c>
      <c r="AE139" s="37" t="s">
        <v>354</v>
      </c>
      <c r="AF139" s="34" t="str">
        <f t="shared" si="9"/>
        <v>Least preferable</v>
      </c>
      <c r="AG139" s="34" t="str">
        <f t="shared" si="7"/>
        <v>Least preferable</v>
      </c>
      <c r="AH139" s="34" t="str">
        <f t="shared" si="8"/>
        <v>Yes</v>
      </c>
      <c r="AI139" s="30" t="s">
        <v>389</v>
      </c>
      <c r="AJ139" s="30" t="s">
        <v>389</v>
      </c>
      <c r="AK139" s="30" t="s">
        <v>389</v>
      </c>
      <c r="AL139" s="30" t="s">
        <v>389</v>
      </c>
      <c r="AM139" s="30" t="s">
        <v>389</v>
      </c>
      <c r="AN139" s="30" t="s">
        <v>389</v>
      </c>
      <c r="AO139" s="30" t="s">
        <v>354</v>
      </c>
      <c r="AP139" s="11" t="s">
        <v>353</v>
      </c>
    </row>
    <row r="140" spans="1:42" x14ac:dyDescent="0.25">
      <c r="A140" s="15" t="s">
        <v>298</v>
      </c>
      <c r="B140" s="15" t="s">
        <v>350</v>
      </c>
      <c r="C140" s="15" t="s">
        <v>150</v>
      </c>
      <c r="D140" s="15">
        <v>0.48</v>
      </c>
      <c r="E140" s="15">
        <f>VLOOKUP(A140,Sheet1!$A$2:$G$148,7,FALSE)</f>
        <v>0.48</v>
      </c>
      <c r="F140" s="128">
        <f t="shared" si="5"/>
        <v>0</v>
      </c>
      <c r="G140" s="26">
        <v>21.6032089493428</v>
      </c>
      <c r="H140" s="26">
        <v>1.6957812224115969</v>
      </c>
      <c r="I140" s="26">
        <v>76.701009828245603</v>
      </c>
      <c r="J140" s="26">
        <v>68.870628055559393</v>
      </c>
      <c r="K140" s="29">
        <v>69.669367772756601</v>
      </c>
      <c r="L140" s="29">
        <v>100</v>
      </c>
      <c r="M140" s="29">
        <v>100</v>
      </c>
      <c r="N140" s="27">
        <v>0</v>
      </c>
      <c r="O140" s="27">
        <v>0</v>
      </c>
      <c r="P140" s="27">
        <v>0</v>
      </c>
      <c r="Q140" s="27">
        <v>0</v>
      </c>
      <c r="R140" s="20">
        <v>0</v>
      </c>
      <c r="S140" s="20">
        <v>0</v>
      </c>
      <c r="T140" s="20">
        <v>0</v>
      </c>
      <c r="U140" s="19">
        <v>0</v>
      </c>
      <c r="V140" s="19">
        <v>0</v>
      </c>
      <c r="W140" s="19">
        <v>0</v>
      </c>
      <c r="X140" s="21" t="s">
        <v>353</v>
      </c>
      <c r="Y140" s="23">
        <v>0</v>
      </c>
      <c r="Z140" s="23">
        <v>0.106820445283746</v>
      </c>
      <c r="AA140" s="24">
        <v>0</v>
      </c>
      <c r="AB140" s="25">
        <v>0</v>
      </c>
      <c r="AC140" s="22" t="s">
        <v>354</v>
      </c>
      <c r="AD140" s="37" t="s">
        <v>353</v>
      </c>
      <c r="AE140" s="37" t="s">
        <v>353</v>
      </c>
      <c r="AF140" s="34" t="str">
        <f t="shared" si="9"/>
        <v>Least preferable</v>
      </c>
      <c r="AG140" s="34" t="str">
        <f t="shared" si="7"/>
        <v>Least preferable</v>
      </c>
      <c r="AH140" s="34" t="str">
        <f t="shared" si="8"/>
        <v>Yes</v>
      </c>
      <c r="AI140" s="30" t="s">
        <v>389</v>
      </c>
      <c r="AJ140" s="30" t="s">
        <v>389</v>
      </c>
      <c r="AK140" s="30" t="s">
        <v>353</v>
      </c>
      <c r="AL140" s="30" t="s">
        <v>397</v>
      </c>
      <c r="AM140" s="30" t="s">
        <v>402</v>
      </c>
      <c r="AN140" s="30" t="s">
        <v>355</v>
      </c>
      <c r="AO140" s="30" t="s">
        <v>354</v>
      </c>
      <c r="AP140" s="11" t="s">
        <v>353</v>
      </c>
    </row>
    <row r="141" spans="1:42" x14ac:dyDescent="0.25">
      <c r="A141" s="15" t="s">
        <v>299</v>
      </c>
      <c r="B141" s="15" t="s">
        <v>350</v>
      </c>
      <c r="C141" s="15" t="s">
        <v>151</v>
      </c>
      <c r="D141" s="15">
        <v>0.1</v>
      </c>
      <c r="E141" s="15">
        <f>VLOOKUP(A141,Sheet1!$A$2:$G$148,7,FALSE)</f>
        <v>0.03</v>
      </c>
      <c r="F141" s="128">
        <f t="shared" ref="F141:F170" si="10">IF(ISNA(E141),20,IF(E141=0,20,(1-E141/D141)*100))</f>
        <v>70</v>
      </c>
      <c r="G141" s="26">
        <v>100</v>
      </c>
      <c r="H141" s="26">
        <v>0</v>
      </c>
      <c r="I141" s="26">
        <v>0</v>
      </c>
      <c r="J141" s="26">
        <v>0</v>
      </c>
      <c r="K141" s="29">
        <v>0</v>
      </c>
      <c r="L141" s="29">
        <v>0</v>
      </c>
      <c r="M141" s="29">
        <v>100</v>
      </c>
      <c r="N141" s="27">
        <v>0</v>
      </c>
      <c r="O141" s="27">
        <v>0</v>
      </c>
      <c r="P141" s="27">
        <v>0</v>
      </c>
      <c r="Q141" s="27">
        <v>0</v>
      </c>
      <c r="R141" s="20">
        <v>22.378362730820399</v>
      </c>
      <c r="S141" s="20">
        <v>16.721701307158899</v>
      </c>
      <c r="T141" s="20">
        <v>11.029054249224901</v>
      </c>
      <c r="U141" s="19">
        <v>25.237747235490399</v>
      </c>
      <c r="V141" s="19">
        <v>21.1529124818308</v>
      </c>
      <c r="W141" s="19">
        <v>17.130184665894902</v>
      </c>
      <c r="X141" s="21" t="s">
        <v>354</v>
      </c>
      <c r="Y141" s="23">
        <v>0</v>
      </c>
      <c r="Z141" s="23">
        <v>4.9446123410808402</v>
      </c>
      <c r="AA141" s="24">
        <v>0</v>
      </c>
      <c r="AB141" s="25">
        <v>7</v>
      </c>
      <c r="AC141" s="22" t="s">
        <v>353</v>
      </c>
      <c r="AD141" s="37" t="s">
        <v>353</v>
      </c>
      <c r="AE141" s="37" t="s">
        <v>354</v>
      </c>
      <c r="AF141" s="34" t="str">
        <f t="shared" ref="AF141:AF170" si="11">IF(AND(M141=0,V141=0),"Most preferable",IF(OR(M141&gt;20,V141&gt;20),"Least preferable","Less preferable"))</f>
        <v>Least preferable</v>
      </c>
      <c r="AG141" s="34" t="str">
        <f t="shared" si="7"/>
        <v>Least preferable</v>
      </c>
      <c r="AH141" s="34" t="str">
        <f t="shared" si="8"/>
        <v>Yes</v>
      </c>
      <c r="AI141" s="30" t="s">
        <v>389</v>
      </c>
      <c r="AJ141" s="30" t="s">
        <v>389</v>
      </c>
      <c r="AK141" s="30" t="s">
        <v>389</v>
      </c>
      <c r="AL141" s="30" t="s">
        <v>389</v>
      </c>
      <c r="AM141" s="30" t="s">
        <v>389</v>
      </c>
      <c r="AN141" s="30" t="s">
        <v>389</v>
      </c>
      <c r="AO141" s="30" t="s">
        <v>353</v>
      </c>
      <c r="AP141" s="11" t="s">
        <v>353</v>
      </c>
    </row>
    <row r="142" spans="1:42" x14ac:dyDescent="0.25">
      <c r="A142" s="15" t="s">
        <v>300</v>
      </c>
      <c r="B142" s="15" t="s">
        <v>350</v>
      </c>
      <c r="C142" s="15" t="s">
        <v>152</v>
      </c>
      <c r="D142" s="15">
        <v>2.04</v>
      </c>
      <c r="E142" s="15">
        <f>VLOOKUP(A142,Sheet1!$A$2:$G$148,7,FALSE)</f>
        <v>1.7</v>
      </c>
      <c r="F142" s="128">
        <f t="shared" si="10"/>
        <v>16.666666666666675</v>
      </c>
      <c r="G142" s="26">
        <v>0.25842484641179908</v>
      </c>
      <c r="H142" s="26">
        <v>0.57604939018659707</v>
      </c>
      <c r="I142" s="26">
        <v>99.165525763401604</v>
      </c>
      <c r="J142" s="26">
        <v>7.0493720900893599</v>
      </c>
      <c r="K142" s="29">
        <v>9.0806677975325396</v>
      </c>
      <c r="L142" s="29">
        <v>96.7407057222633</v>
      </c>
      <c r="M142" s="29">
        <v>100</v>
      </c>
      <c r="N142" s="27">
        <v>4.5916869110253904</v>
      </c>
      <c r="O142" s="27">
        <v>4.5916869110253904</v>
      </c>
      <c r="P142" s="27">
        <v>0</v>
      </c>
      <c r="Q142" s="27">
        <v>0</v>
      </c>
      <c r="R142" s="20">
        <v>38.981524887977699</v>
      </c>
      <c r="S142" s="20">
        <v>12.133461404322301</v>
      </c>
      <c r="T142" s="20">
        <v>8.1304740914532196</v>
      </c>
      <c r="U142" s="19">
        <v>50.281991769819598</v>
      </c>
      <c r="V142" s="19">
        <v>35.253927121578002</v>
      </c>
      <c r="W142" s="19">
        <v>14.5741958871871</v>
      </c>
      <c r="X142" s="21" t="s">
        <v>353</v>
      </c>
      <c r="Y142" s="23">
        <v>0</v>
      </c>
      <c r="Z142" s="23">
        <v>8.5750785662712298E-2</v>
      </c>
      <c r="AA142" s="24">
        <v>0</v>
      </c>
      <c r="AB142" s="25">
        <v>2</v>
      </c>
      <c r="AC142" s="22" t="s">
        <v>354</v>
      </c>
      <c r="AD142" s="37" t="s">
        <v>353</v>
      </c>
      <c r="AE142" s="37" t="s">
        <v>353</v>
      </c>
      <c r="AF142" s="34" t="str">
        <f t="shared" si="11"/>
        <v>Least preferable</v>
      </c>
      <c r="AG142" s="34" t="str">
        <f t="shared" ref="AG142:AG170" si="12">IF(AND(M142=0,V142=0),"Most preferable",IF(OR(M142&gt;F142,V142&gt;F142),"Least preferable","Less preferable"))</f>
        <v>Least preferable</v>
      </c>
      <c r="AH142" s="34" t="str">
        <f t="shared" ref="AH142:AH170" si="13">IF(OR((M142)&gt;F142,V142&gt;F142),"Yes","No")</f>
        <v>Yes</v>
      </c>
      <c r="AI142" s="30" t="s">
        <v>389</v>
      </c>
      <c r="AJ142" s="30" t="s">
        <v>389</v>
      </c>
      <c r="AK142" s="30" t="s">
        <v>353</v>
      </c>
      <c r="AL142" s="30" t="s">
        <v>397</v>
      </c>
      <c r="AM142" s="30" t="s">
        <v>402</v>
      </c>
      <c r="AN142" s="30" t="s">
        <v>354</v>
      </c>
      <c r="AO142" s="30" t="s">
        <v>354</v>
      </c>
      <c r="AP142" s="11" t="s">
        <v>353</v>
      </c>
    </row>
    <row r="143" spans="1:42" ht="45" x14ac:dyDescent="0.25">
      <c r="A143" s="15" t="s">
        <v>301</v>
      </c>
      <c r="B143" s="15" t="s">
        <v>351</v>
      </c>
      <c r="C143" s="15" t="s">
        <v>153</v>
      </c>
      <c r="D143" s="15">
        <v>0.39</v>
      </c>
      <c r="E143" s="15">
        <f>VLOOKUP(A143,Sheet1!$A$2:$G$148,7,FALSE)</f>
        <v>0.39</v>
      </c>
      <c r="F143" s="128">
        <f t="shared" si="10"/>
        <v>0</v>
      </c>
      <c r="G143" s="26">
        <v>100</v>
      </c>
      <c r="H143" s="26">
        <v>0</v>
      </c>
      <c r="I143" s="26">
        <v>0</v>
      </c>
      <c r="J143" s="26">
        <v>0</v>
      </c>
      <c r="K143" s="29">
        <v>0</v>
      </c>
      <c r="L143" s="29">
        <v>0</v>
      </c>
      <c r="M143" s="29">
        <v>0</v>
      </c>
      <c r="N143" s="27">
        <v>0</v>
      </c>
      <c r="O143" s="27">
        <v>0</v>
      </c>
      <c r="P143" s="27">
        <v>0</v>
      </c>
      <c r="Q143" s="27">
        <v>0</v>
      </c>
      <c r="R143" s="20">
        <v>0</v>
      </c>
      <c r="S143" s="20">
        <v>0</v>
      </c>
      <c r="T143" s="20">
        <v>0</v>
      </c>
      <c r="U143" s="19">
        <v>0</v>
      </c>
      <c r="V143" s="19">
        <v>0</v>
      </c>
      <c r="W143" s="19">
        <v>0</v>
      </c>
      <c r="X143" s="21" t="s">
        <v>354</v>
      </c>
      <c r="Y143" s="23">
        <v>0</v>
      </c>
      <c r="Z143" s="23">
        <v>0</v>
      </c>
      <c r="AA143" s="24">
        <v>0</v>
      </c>
      <c r="AB143" s="25">
        <v>1</v>
      </c>
      <c r="AC143" s="22" t="s">
        <v>354</v>
      </c>
      <c r="AD143" s="37" t="s">
        <v>354</v>
      </c>
      <c r="AE143" s="37" t="s">
        <v>354</v>
      </c>
      <c r="AF143" s="35" t="str">
        <f t="shared" si="11"/>
        <v>Most preferable</v>
      </c>
      <c r="AG143" s="35" t="str">
        <f t="shared" si="12"/>
        <v>Most preferable</v>
      </c>
      <c r="AH143" s="35" t="str">
        <f t="shared" si="13"/>
        <v>No</v>
      </c>
      <c r="AI143" s="30" t="s">
        <v>354</v>
      </c>
      <c r="AJ143" s="30" t="s">
        <v>354</v>
      </c>
      <c r="AK143" s="30" t="s">
        <v>389</v>
      </c>
      <c r="AL143" s="30" t="s">
        <v>389</v>
      </c>
      <c r="AM143" s="30" t="s">
        <v>389</v>
      </c>
      <c r="AN143" s="30" t="s">
        <v>389</v>
      </c>
      <c r="AO143" s="30"/>
      <c r="AP143" s="11"/>
    </row>
    <row r="144" spans="1:42" ht="45" x14ac:dyDescent="0.25">
      <c r="A144" s="15" t="s">
        <v>302</v>
      </c>
      <c r="B144" s="15" t="s">
        <v>351</v>
      </c>
      <c r="C144" s="15" t="s">
        <v>154</v>
      </c>
      <c r="D144" s="15">
        <v>1.24</v>
      </c>
      <c r="E144" s="15">
        <f>VLOOKUP(A144,Sheet1!$A$2:$G$148,7,FALSE)</f>
        <v>1.23</v>
      </c>
      <c r="F144" s="128">
        <f t="shared" si="10"/>
        <v>0.80645161290322509</v>
      </c>
      <c r="G144" s="26">
        <v>100</v>
      </c>
      <c r="H144" s="26">
        <v>0</v>
      </c>
      <c r="I144" s="26">
        <v>0</v>
      </c>
      <c r="J144" s="26">
        <v>0</v>
      </c>
      <c r="K144" s="29">
        <v>0</v>
      </c>
      <c r="L144" s="29">
        <v>0</v>
      </c>
      <c r="M144" s="29">
        <v>0</v>
      </c>
      <c r="N144" s="27">
        <v>0</v>
      </c>
      <c r="O144" s="27">
        <v>0</v>
      </c>
      <c r="P144" s="27">
        <v>0</v>
      </c>
      <c r="Q144" s="27">
        <v>0</v>
      </c>
      <c r="R144" s="20">
        <v>0.77569347659194399</v>
      </c>
      <c r="S144" s="20">
        <v>0</v>
      </c>
      <c r="T144" s="20">
        <v>0</v>
      </c>
      <c r="U144" s="19">
        <v>0.87265516473539895</v>
      </c>
      <c r="V144" s="19">
        <v>0.77569348130905602</v>
      </c>
      <c r="W144" s="19">
        <v>0</v>
      </c>
      <c r="X144" s="21" t="s">
        <v>354</v>
      </c>
      <c r="Y144" s="23">
        <v>0</v>
      </c>
      <c r="Z144" s="23">
        <v>0</v>
      </c>
      <c r="AA144" s="24">
        <v>0</v>
      </c>
      <c r="AB144" s="25">
        <v>4</v>
      </c>
      <c r="AC144" s="22" t="s">
        <v>354</v>
      </c>
      <c r="AD144" s="37" t="s">
        <v>354</v>
      </c>
      <c r="AE144" s="37" t="s">
        <v>354</v>
      </c>
      <c r="AF144" s="36" t="str">
        <f t="shared" si="11"/>
        <v>Less preferable</v>
      </c>
      <c r="AG144" s="36" t="str">
        <f t="shared" si="12"/>
        <v>Less preferable</v>
      </c>
      <c r="AH144" s="35" t="str">
        <f t="shared" si="13"/>
        <v>No</v>
      </c>
      <c r="AI144" s="30" t="s">
        <v>354</v>
      </c>
      <c r="AJ144" s="30" t="s">
        <v>354</v>
      </c>
      <c r="AK144" s="30" t="s">
        <v>389</v>
      </c>
      <c r="AL144" s="30" t="s">
        <v>389</v>
      </c>
      <c r="AM144" s="30" t="s">
        <v>389</v>
      </c>
      <c r="AN144" s="30" t="s">
        <v>389</v>
      </c>
      <c r="AO144" s="30"/>
      <c r="AP144" s="11"/>
    </row>
    <row r="145" spans="1:42" ht="165" x14ac:dyDescent="0.25">
      <c r="A145" s="15" t="s">
        <v>303</v>
      </c>
      <c r="B145" s="15" t="s">
        <v>351</v>
      </c>
      <c r="C145" s="15" t="s">
        <v>155</v>
      </c>
      <c r="D145" s="15">
        <v>2.0299999999999998</v>
      </c>
      <c r="E145" s="15">
        <f>VLOOKUP(A145,Sheet1!$A$2:$G$148,7,FALSE)</f>
        <v>1.46</v>
      </c>
      <c r="F145" s="128">
        <f t="shared" si="10"/>
        <v>28.078817733990146</v>
      </c>
      <c r="G145" s="26">
        <v>66.224593594886798</v>
      </c>
      <c r="H145" s="26">
        <v>13.112146108588902</v>
      </c>
      <c r="I145" s="26">
        <v>20.6632602965243</v>
      </c>
      <c r="J145" s="26">
        <v>15.7235325461629</v>
      </c>
      <c r="K145" s="29">
        <v>9.2932165207999695</v>
      </c>
      <c r="L145" s="29">
        <v>12.798545051953701</v>
      </c>
      <c r="M145" s="29">
        <v>34.503901107819701</v>
      </c>
      <c r="N145" s="27">
        <v>35.923509732975297</v>
      </c>
      <c r="O145" s="27">
        <v>37.964417628527599</v>
      </c>
      <c r="P145" s="27">
        <v>0</v>
      </c>
      <c r="Q145" s="27">
        <v>0</v>
      </c>
      <c r="R145" s="20">
        <v>0.90623301335041995</v>
      </c>
      <c r="S145" s="20">
        <v>0.151115801759694</v>
      </c>
      <c r="T145" s="20">
        <v>9.6001991290239105E-2</v>
      </c>
      <c r="U145" s="19">
        <v>7.0515567032760398</v>
      </c>
      <c r="V145" s="19">
        <v>0.40294038872703702</v>
      </c>
      <c r="W145" s="19">
        <v>0.174216954793325</v>
      </c>
      <c r="X145" s="21" t="s">
        <v>353</v>
      </c>
      <c r="Y145" s="23">
        <v>73.337758182599202</v>
      </c>
      <c r="Z145" s="23">
        <v>88.359820969739005</v>
      </c>
      <c r="AA145" s="24">
        <v>33.292685030801699</v>
      </c>
      <c r="AB145" s="25">
        <v>10</v>
      </c>
      <c r="AC145" s="22" t="s">
        <v>354</v>
      </c>
      <c r="AD145" s="37" t="s">
        <v>353</v>
      </c>
      <c r="AE145" s="37" t="s">
        <v>353</v>
      </c>
      <c r="AF145" s="34" t="str">
        <f t="shared" si="11"/>
        <v>Least preferable</v>
      </c>
      <c r="AG145" s="34" t="str">
        <f t="shared" si="12"/>
        <v>Least preferable</v>
      </c>
      <c r="AH145" s="34" t="str">
        <f t="shared" si="13"/>
        <v>Yes</v>
      </c>
      <c r="AI145" s="30" t="s">
        <v>389</v>
      </c>
      <c r="AJ145" s="30" t="s">
        <v>389</v>
      </c>
      <c r="AK145" s="30" t="s">
        <v>353</v>
      </c>
      <c r="AL145" s="30" t="s">
        <v>398</v>
      </c>
      <c r="AM145" s="30" t="s">
        <v>402</v>
      </c>
      <c r="AN145" s="30" t="s">
        <v>354</v>
      </c>
      <c r="AO145" s="30" t="s">
        <v>354</v>
      </c>
      <c r="AP145" s="11" t="s">
        <v>724</v>
      </c>
    </row>
    <row r="146" spans="1:42" ht="45" x14ac:dyDescent="0.25">
      <c r="A146" s="15" t="s">
        <v>304</v>
      </c>
      <c r="B146" s="15" t="s">
        <v>351</v>
      </c>
      <c r="C146" s="15" t="s">
        <v>156</v>
      </c>
      <c r="D146" s="15">
        <v>4.04</v>
      </c>
      <c r="E146" s="15">
        <f>VLOOKUP(A146,Sheet1!$A$2:$G$148,7,FALSE)</f>
        <v>2</v>
      </c>
      <c r="F146" s="128">
        <f t="shared" si="10"/>
        <v>50.495049504950494</v>
      </c>
      <c r="G146" s="26">
        <v>100</v>
      </c>
      <c r="H146" s="26">
        <v>0</v>
      </c>
      <c r="I146" s="26">
        <v>0</v>
      </c>
      <c r="J146" s="26">
        <v>0</v>
      </c>
      <c r="K146" s="29">
        <v>0</v>
      </c>
      <c r="L146" s="29">
        <v>0</v>
      </c>
      <c r="M146" s="29">
        <v>0</v>
      </c>
      <c r="N146" s="27">
        <v>0</v>
      </c>
      <c r="O146" s="27">
        <v>0</v>
      </c>
      <c r="P146" s="27">
        <v>0</v>
      </c>
      <c r="Q146" s="27">
        <v>0</v>
      </c>
      <c r="R146" s="20">
        <v>0</v>
      </c>
      <c r="S146" s="20">
        <v>0</v>
      </c>
      <c r="T146" s="20">
        <v>0</v>
      </c>
      <c r="U146" s="19">
        <v>0</v>
      </c>
      <c r="V146" s="19">
        <v>0</v>
      </c>
      <c r="W146" s="19">
        <v>0</v>
      </c>
      <c r="X146" s="21" t="s">
        <v>354</v>
      </c>
      <c r="Y146" s="23">
        <v>0</v>
      </c>
      <c r="Z146" s="23">
        <v>0</v>
      </c>
      <c r="AA146" s="24">
        <v>0</v>
      </c>
      <c r="AB146" s="25">
        <v>17</v>
      </c>
      <c r="AC146" s="22" t="s">
        <v>354</v>
      </c>
      <c r="AD146" s="37" t="s">
        <v>354</v>
      </c>
      <c r="AE146" s="37" t="s">
        <v>354</v>
      </c>
      <c r="AF146" s="35" t="str">
        <f t="shared" si="11"/>
        <v>Most preferable</v>
      </c>
      <c r="AG146" s="35" t="str">
        <f t="shared" si="12"/>
        <v>Most preferable</v>
      </c>
      <c r="AH146" s="35" t="str">
        <f t="shared" si="13"/>
        <v>No</v>
      </c>
      <c r="AI146" s="30" t="s">
        <v>354</v>
      </c>
      <c r="AJ146" s="30" t="s">
        <v>354</v>
      </c>
      <c r="AK146" s="30" t="s">
        <v>389</v>
      </c>
      <c r="AL146" s="30" t="s">
        <v>389</v>
      </c>
      <c r="AM146" s="30" t="s">
        <v>389</v>
      </c>
      <c r="AN146" s="30" t="s">
        <v>389</v>
      </c>
      <c r="AO146" s="30"/>
      <c r="AP146" s="11"/>
    </row>
    <row r="147" spans="1:42" ht="57.6" customHeight="1" x14ac:dyDescent="0.25">
      <c r="A147" s="15" t="s">
        <v>305</v>
      </c>
      <c r="B147" s="15" t="s">
        <v>351</v>
      </c>
      <c r="C147" s="15" t="s">
        <v>157</v>
      </c>
      <c r="D147" s="15">
        <v>3.93</v>
      </c>
      <c r="E147" s="15">
        <f>VLOOKUP(A147,Sheet1!$A$2:$G$148,7,FALSE)</f>
        <v>1.86</v>
      </c>
      <c r="F147" s="128">
        <f t="shared" si="10"/>
        <v>52.671755725190842</v>
      </c>
      <c r="G147" s="26">
        <v>100</v>
      </c>
      <c r="H147" s="26">
        <v>0</v>
      </c>
      <c r="I147" s="26">
        <v>0</v>
      </c>
      <c r="J147" s="26">
        <v>0</v>
      </c>
      <c r="K147" s="29">
        <v>0</v>
      </c>
      <c r="L147" s="29">
        <v>0</v>
      </c>
      <c r="M147" s="29">
        <v>0</v>
      </c>
      <c r="N147" s="27">
        <v>0</v>
      </c>
      <c r="O147" s="27">
        <v>0</v>
      </c>
      <c r="P147" s="27">
        <v>0</v>
      </c>
      <c r="Q147" s="27">
        <v>0</v>
      </c>
      <c r="R147" s="20">
        <v>0.73834449759882304</v>
      </c>
      <c r="S147" s="20">
        <v>7.6674062285260997E-2</v>
      </c>
      <c r="T147" s="20">
        <v>0</v>
      </c>
      <c r="U147" s="19">
        <v>0.86049901402337803</v>
      </c>
      <c r="V147" s="19">
        <v>0.70780582870105002</v>
      </c>
      <c r="W147" s="19">
        <v>7.66740657358011E-2</v>
      </c>
      <c r="X147" s="21" t="s">
        <v>354</v>
      </c>
      <c r="Y147" s="23">
        <v>0</v>
      </c>
      <c r="Z147" s="23">
        <v>0</v>
      </c>
      <c r="AA147" s="24">
        <v>0</v>
      </c>
      <c r="AB147" s="25">
        <v>1</v>
      </c>
      <c r="AC147" s="22" t="s">
        <v>354</v>
      </c>
      <c r="AD147" s="37" t="s">
        <v>354</v>
      </c>
      <c r="AE147" s="37" t="s">
        <v>354</v>
      </c>
      <c r="AF147" s="36" t="str">
        <f t="shared" si="11"/>
        <v>Less preferable</v>
      </c>
      <c r="AG147" s="36" t="str">
        <f t="shared" si="12"/>
        <v>Less preferable</v>
      </c>
      <c r="AH147" s="35" t="str">
        <f t="shared" si="13"/>
        <v>No</v>
      </c>
      <c r="AI147" s="30" t="s">
        <v>354</v>
      </c>
      <c r="AJ147" s="30" t="s">
        <v>354</v>
      </c>
      <c r="AK147" s="30" t="s">
        <v>389</v>
      </c>
      <c r="AL147" s="30" t="s">
        <v>389</v>
      </c>
      <c r="AM147" s="30" t="s">
        <v>389</v>
      </c>
      <c r="AN147" s="30" t="s">
        <v>389</v>
      </c>
      <c r="AO147" s="30"/>
      <c r="AP147" s="11"/>
    </row>
    <row r="148" spans="1:42" ht="45" x14ac:dyDescent="0.25">
      <c r="A148" s="15" t="s">
        <v>306</v>
      </c>
      <c r="B148" s="15" t="s">
        <v>351</v>
      </c>
      <c r="C148" s="15" t="s">
        <v>158</v>
      </c>
      <c r="D148" s="15">
        <v>3.96</v>
      </c>
      <c r="E148" s="15">
        <f>VLOOKUP(A148,Sheet1!$A$2:$G$148,7,FALSE)</f>
        <v>2.41</v>
      </c>
      <c r="F148" s="128">
        <f t="shared" si="10"/>
        <v>39.141414141414131</v>
      </c>
      <c r="G148" s="26">
        <v>48.671723150171502</v>
      </c>
      <c r="H148" s="26">
        <v>13.919065829705097</v>
      </c>
      <c r="I148" s="26">
        <v>37.409211020123401</v>
      </c>
      <c r="J148" s="26">
        <v>14.8934903075567</v>
      </c>
      <c r="K148" s="29">
        <v>23.0738645219046</v>
      </c>
      <c r="L148" s="29">
        <v>37.051884575085097</v>
      </c>
      <c r="M148" s="29">
        <v>51.740874683831002</v>
      </c>
      <c r="N148" s="27">
        <v>44.050791466117197</v>
      </c>
      <c r="O148" s="27">
        <v>44.907716901346497</v>
      </c>
      <c r="P148" s="27">
        <v>0</v>
      </c>
      <c r="Q148" s="27">
        <v>0</v>
      </c>
      <c r="R148" s="20">
        <v>3.1485074473681398</v>
      </c>
      <c r="S148" s="20">
        <v>1.5710816266830501</v>
      </c>
      <c r="T148" s="20">
        <v>1.45985288778591</v>
      </c>
      <c r="U148" s="19">
        <v>5.7999881185008704</v>
      </c>
      <c r="V148" s="19">
        <v>2.9058265897975</v>
      </c>
      <c r="W148" s="19">
        <v>1.8744328417178699</v>
      </c>
      <c r="X148" s="21" t="s">
        <v>353</v>
      </c>
      <c r="Y148" s="23">
        <v>47.344982767340902</v>
      </c>
      <c r="Z148" s="23">
        <v>56.108102360173497</v>
      </c>
      <c r="AA148" s="24">
        <v>49.414423241037198</v>
      </c>
      <c r="AB148" s="25">
        <v>4</v>
      </c>
      <c r="AC148" s="22" t="s">
        <v>354</v>
      </c>
      <c r="AD148" s="37" t="s">
        <v>353</v>
      </c>
      <c r="AE148" s="37" t="s">
        <v>353</v>
      </c>
      <c r="AF148" s="34" t="str">
        <f t="shared" si="11"/>
        <v>Least preferable</v>
      </c>
      <c r="AG148" s="34" t="str">
        <f t="shared" si="12"/>
        <v>Least preferable</v>
      </c>
      <c r="AH148" s="34" t="str">
        <f t="shared" si="13"/>
        <v>Yes</v>
      </c>
      <c r="AI148" s="30" t="s">
        <v>389</v>
      </c>
      <c r="AJ148" s="30" t="s">
        <v>389</v>
      </c>
      <c r="AK148" s="30" t="s">
        <v>353</v>
      </c>
      <c r="AL148" s="30" t="s">
        <v>398</v>
      </c>
      <c r="AM148" s="30" t="s">
        <v>402</v>
      </c>
      <c r="AN148" s="30" t="s">
        <v>354</v>
      </c>
      <c r="AO148" s="30" t="s">
        <v>354</v>
      </c>
      <c r="AP148" s="11" t="s">
        <v>716</v>
      </c>
    </row>
    <row r="149" spans="1:42" ht="74.099999999999994" customHeight="1" x14ac:dyDescent="0.25">
      <c r="A149" s="15" t="s">
        <v>307</v>
      </c>
      <c r="B149" s="15" t="s">
        <v>351</v>
      </c>
      <c r="C149" s="15" t="s">
        <v>159</v>
      </c>
      <c r="D149" s="15">
        <v>2.41</v>
      </c>
      <c r="E149" s="15">
        <f>VLOOKUP(A149,Sheet1!$A$2:$G$148,7,FALSE)</f>
        <v>1.71</v>
      </c>
      <c r="F149" s="128">
        <f t="shared" si="10"/>
        <v>29.045643153526978</v>
      </c>
      <c r="G149" s="26">
        <v>100</v>
      </c>
      <c r="H149" s="26">
        <v>0</v>
      </c>
      <c r="I149" s="26">
        <v>0</v>
      </c>
      <c r="J149" s="26">
        <v>0</v>
      </c>
      <c r="K149" s="29">
        <v>0</v>
      </c>
      <c r="L149" s="29">
        <v>0</v>
      </c>
      <c r="M149" s="29">
        <v>0</v>
      </c>
      <c r="N149" s="27">
        <v>0</v>
      </c>
      <c r="O149" s="27">
        <v>0</v>
      </c>
      <c r="P149" s="27">
        <v>0</v>
      </c>
      <c r="Q149" s="27">
        <v>0</v>
      </c>
      <c r="R149" s="20">
        <v>0</v>
      </c>
      <c r="S149" s="20">
        <v>0</v>
      </c>
      <c r="T149" s="20">
        <v>0</v>
      </c>
      <c r="U149" s="19">
        <v>0</v>
      </c>
      <c r="V149" s="19">
        <v>0</v>
      </c>
      <c r="W149" s="19">
        <v>0</v>
      </c>
      <c r="X149" s="21" t="s">
        <v>353</v>
      </c>
      <c r="Y149" s="23">
        <v>0</v>
      </c>
      <c r="Z149" s="23">
        <v>0</v>
      </c>
      <c r="AA149" s="24">
        <v>0</v>
      </c>
      <c r="AB149" s="25">
        <v>1</v>
      </c>
      <c r="AC149" s="22" t="s">
        <v>354</v>
      </c>
      <c r="AD149" s="37" t="s">
        <v>354</v>
      </c>
      <c r="AE149" s="37" t="s">
        <v>354</v>
      </c>
      <c r="AF149" s="35" t="str">
        <f t="shared" si="11"/>
        <v>Most preferable</v>
      </c>
      <c r="AG149" s="35" t="str">
        <f t="shared" si="12"/>
        <v>Most preferable</v>
      </c>
      <c r="AH149" s="35" t="str">
        <f t="shared" si="13"/>
        <v>No</v>
      </c>
      <c r="AI149" s="30" t="s">
        <v>354</v>
      </c>
      <c r="AJ149" s="30" t="s">
        <v>354</v>
      </c>
      <c r="AK149" s="30" t="s">
        <v>389</v>
      </c>
      <c r="AL149" s="30" t="s">
        <v>389</v>
      </c>
      <c r="AM149" s="30" t="s">
        <v>389</v>
      </c>
      <c r="AN149" s="30" t="s">
        <v>389</v>
      </c>
      <c r="AO149" s="30"/>
      <c r="AP149" s="11"/>
    </row>
    <row r="150" spans="1:42" ht="30" x14ac:dyDescent="0.25">
      <c r="A150" s="15" t="s">
        <v>308</v>
      </c>
      <c r="B150" s="15" t="s">
        <v>352</v>
      </c>
      <c r="C150" s="15" t="s">
        <v>160</v>
      </c>
      <c r="D150" s="15">
        <v>0.47</v>
      </c>
      <c r="E150" s="15">
        <f>VLOOKUP(A150,Sheet1!$A$2:$G$148,7,FALSE)</f>
        <v>0.32</v>
      </c>
      <c r="F150" s="128">
        <f t="shared" si="10"/>
        <v>31.914893617021267</v>
      </c>
      <c r="G150" s="26">
        <v>93.354763333342163</v>
      </c>
      <c r="H150" s="26">
        <v>3.2968733864737096</v>
      </c>
      <c r="I150" s="26">
        <v>3.3483632801841301</v>
      </c>
      <c r="J150" s="26">
        <v>2.8865125766730499</v>
      </c>
      <c r="K150" s="29">
        <v>0</v>
      </c>
      <c r="L150" s="29">
        <v>3.3483632669694199</v>
      </c>
      <c r="M150" s="29">
        <v>7.3926651990140204</v>
      </c>
      <c r="N150" s="27">
        <v>3.3483632669694199</v>
      </c>
      <c r="O150" s="27">
        <v>4.4851732457856901</v>
      </c>
      <c r="P150" s="27">
        <v>0</v>
      </c>
      <c r="Q150" s="27">
        <v>0</v>
      </c>
      <c r="R150" s="20">
        <v>0</v>
      </c>
      <c r="S150" s="20">
        <v>0</v>
      </c>
      <c r="T150" s="20">
        <v>0</v>
      </c>
      <c r="U150" s="19">
        <v>0</v>
      </c>
      <c r="V150" s="19">
        <v>0</v>
      </c>
      <c r="W150" s="19">
        <v>0</v>
      </c>
      <c r="X150" s="21" t="s">
        <v>353</v>
      </c>
      <c r="Y150" s="23">
        <v>0</v>
      </c>
      <c r="Z150" s="23">
        <v>0</v>
      </c>
      <c r="AA150" s="24">
        <v>46.0675991581722</v>
      </c>
      <c r="AB150" s="25">
        <v>0</v>
      </c>
      <c r="AC150" s="22" t="s">
        <v>354</v>
      </c>
      <c r="AD150" s="37" t="s">
        <v>353</v>
      </c>
      <c r="AE150" s="37" t="s">
        <v>353</v>
      </c>
      <c r="AF150" s="36" t="str">
        <f t="shared" si="11"/>
        <v>Less preferable</v>
      </c>
      <c r="AG150" s="36" t="str">
        <f t="shared" si="12"/>
        <v>Less preferable</v>
      </c>
      <c r="AH150" s="35" t="str">
        <f t="shared" si="13"/>
        <v>No</v>
      </c>
      <c r="AI150" s="30" t="s">
        <v>354</v>
      </c>
      <c r="AJ150" s="30" t="s">
        <v>354</v>
      </c>
      <c r="AK150" s="30" t="s">
        <v>353</v>
      </c>
      <c r="AL150" s="30" t="s">
        <v>399</v>
      </c>
      <c r="AM150" s="30" t="s">
        <v>354</v>
      </c>
      <c r="AN150" s="30" t="s">
        <v>354</v>
      </c>
      <c r="AO150" s="30"/>
      <c r="AP150" s="11"/>
    </row>
    <row r="151" spans="1:42" ht="60" x14ac:dyDescent="0.25">
      <c r="A151" s="15" t="s">
        <v>589</v>
      </c>
      <c r="B151" s="15" t="s">
        <v>352</v>
      </c>
      <c r="C151" s="15" t="s">
        <v>161</v>
      </c>
      <c r="D151" s="15">
        <v>0.82</v>
      </c>
      <c r="E151" s="15">
        <f>VLOOKUP(A151,Sheet1!$A$2:$G$148,7,FALSE)</f>
        <v>0.32</v>
      </c>
      <c r="F151" s="128">
        <f t="shared" si="10"/>
        <v>60.975609756097562</v>
      </c>
      <c r="G151" s="26">
        <v>100</v>
      </c>
      <c r="H151" s="26">
        <v>0</v>
      </c>
      <c r="I151" s="26">
        <v>0</v>
      </c>
      <c r="J151" s="26">
        <v>0</v>
      </c>
      <c r="K151" s="29">
        <v>0</v>
      </c>
      <c r="L151" s="29">
        <v>0</v>
      </c>
      <c r="M151" s="29">
        <v>0</v>
      </c>
      <c r="N151" s="27">
        <v>0</v>
      </c>
      <c r="O151" s="27">
        <v>0</v>
      </c>
      <c r="P151" s="27">
        <v>0</v>
      </c>
      <c r="Q151" s="27">
        <v>0</v>
      </c>
      <c r="R151" s="20">
        <v>21.762463073149</v>
      </c>
      <c r="S151" s="20">
        <v>13.939819293976599</v>
      </c>
      <c r="T151" s="20">
        <v>11.4102433366909</v>
      </c>
      <c r="U151" s="19">
        <v>25.4514596483228</v>
      </c>
      <c r="V151" s="19">
        <v>21.2063532746085</v>
      </c>
      <c r="W151" s="19">
        <v>15.2999791396115</v>
      </c>
      <c r="X151" s="21" t="s">
        <v>353</v>
      </c>
      <c r="Y151" s="23">
        <v>0</v>
      </c>
      <c r="Z151" s="23">
        <v>0</v>
      </c>
      <c r="AA151" s="24">
        <v>0</v>
      </c>
      <c r="AB151" s="25">
        <v>6</v>
      </c>
      <c r="AC151" s="22" t="s">
        <v>354</v>
      </c>
      <c r="AD151" s="37" t="s">
        <v>354</v>
      </c>
      <c r="AE151" s="37" t="s">
        <v>354</v>
      </c>
      <c r="AF151" s="34" t="str">
        <f t="shared" si="11"/>
        <v>Least preferable</v>
      </c>
      <c r="AG151" s="36" t="str">
        <f t="shared" si="12"/>
        <v>Less preferable</v>
      </c>
      <c r="AH151" s="35" t="str">
        <f t="shared" si="13"/>
        <v>No</v>
      </c>
      <c r="AI151" s="30" t="s">
        <v>389</v>
      </c>
      <c r="AJ151" s="30" t="s">
        <v>389</v>
      </c>
      <c r="AK151" s="30" t="s">
        <v>389</v>
      </c>
      <c r="AL151" s="30" t="s">
        <v>389</v>
      </c>
      <c r="AM151" s="30" t="s">
        <v>389</v>
      </c>
      <c r="AN151" s="30" t="s">
        <v>389</v>
      </c>
      <c r="AO151" s="30" t="s">
        <v>354</v>
      </c>
      <c r="AP151" s="11" t="s">
        <v>711</v>
      </c>
    </row>
    <row r="152" spans="1:42" ht="48.6" customHeight="1" x14ac:dyDescent="0.25">
      <c r="A152" s="15" t="s">
        <v>591</v>
      </c>
      <c r="B152" s="15" t="s">
        <v>352</v>
      </c>
      <c r="C152" s="15" t="s">
        <v>162</v>
      </c>
      <c r="D152" s="15">
        <v>1.1599999999999999</v>
      </c>
      <c r="E152" s="15">
        <f>VLOOKUP(A152,Sheet1!$A$2:$G$148,7,FALSE)</f>
        <v>0.69</v>
      </c>
      <c r="F152" s="128">
        <f t="shared" si="10"/>
        <v>40.517241379310342</v>
      </c>
      <c r="G152" s="26">
        <v>100</v>
      </c>
      <c r="H152" s="26">
        <v>0</v>
      </c>
      <c r="I152" s="26">
        <v>0</v>
      </c>
      <c r="J152" s="26">
        <v>0</v>
      </c>
      <c r="K152" s="29">
        <v>0</v>
      </c>
      <c r="L152" s="29">
        <v>0</v>
      </c>
      <c r="M152" s="29">
        <v>0</v>
      </c>
      <c r="N152" s="27">
        <v>0</v>
      </c>
      <c r="O152" s="27">
        <v>0</v>
      </c>
      <c r="P152" s="27">
        <v>0</v>
      </c>
      <c r="Q152" s="27">
        <v>0</v>
      </c>
      <c r="R152" s="20">
        <v>0.26458750929862201</v>
      </c>
      <c r="S152" s="20">
        <v>1.8396319392569999E-2</v>
      </c>
      <c r="T152" s="20">
        <v>0</v>
      </c>
      <c r="U152" s="19">
        <v>0.62651461062568203</v>
      </c>
      <c r="V152" s="19">
        <v>0.23539914300457401</v>
      </c>
      <c r="W152" s="19">
        <v>2.82275760944064E-2</v>
      </c>
      <c r="X152" s="21" t="s">
        <v>353</v>
      </c>
      <c r="Y152" s="23">
        <v>0</v>
      </c>
      <c r="Z152" s="23">
        <v>0</v>
      </c>
      <c r="AA152" s="24">
        <v>0</v>
      </c>
      <c r="AB152" s="25">
        <v>4</v>
      </c>
      <c r="AC152" s="22" t="s">
        <v>354</v>
      </c>
      <c r="AD152" s="37" t="s">
        <v>354</v>
      </c>
      <c r="AE152" s="37" t="s">
        <v>354</v>
      </c>
      <c r="AF152" s="36" t="str">
        <f t="shared" si="11"/>
        <v>Less preferable</v>
      </c>
      <c r="AG152" s="36" t="str">
        <f t="shared" si="12"/>
        <v>Less preferable</v>
      </c>
      <c r="AH152" s="35" t="str">
        <f t="shared" si="13"/>
        <v>No</v>
      </c>
      <c r="AI152" s="30" t="s">
        <v>354</v>
      </c>
      <c r="AJ152" s="30" t="s">
        <v>354</v>
      </c>
      <c r="AK152" s="30" t="s">
        <v>389</v>
      </c>
      <c r="AL152" s="30" t="s">
        <v>389</v>
      </c>
      <c r="AM152" s="30" t="s">
        <v>389</v>
      </c>
      <c r="AN152" s="30" t="s">
        <v>389</v>
      </c>
      <c r="AO152" s="30"/>
      <c r="AP152" s="11"/>
    </row>
    <row r="153" spans="1:42" ht="30" x14ac:dyDescent="0.25">
      <c r="A153" s="15" t="s">
        <v>309</v>
      </c>
      <c r="B153" s="15" t="s">
        <v>352</v>
      </c>
      <c r="C153" s="15" t="s">
        <v>163</v>
      </c>
      <c r="D153" s="15">
        <v>1.1599999999999999</v>
      </c>
      <c r="E153" s="15">
        <f>VLOOKUP(A153,Sheet1!$A$2:$G$148,7,FALSE)</f>
        <v>0.46</v>
      </c>
      <c r="F153" s="128">
        <f t="shared" si="10"/>
        <v>60.344827586206897</v>
      </c>
      <c r="G153" s="26">
        <v>100</v>
      </c>
      <c r="H153" s="26">
        <v>0</v>
      </c>
      <c r="I153" s="26">
        <v>0</v>
      </c>
      <c r="J153" s="26">
        <v>0</v>
      </c>
      <c r="K153" s="29">
        <v>0</v>
      </c>
      <c r="L153" s="29">
        <v>0</v>
      </c>
      <c r="M153" s="29">
        <v>0</v>
      </c>
      <c r="N153" s="27">
        <v>0</v>
      </c>
      <c r="O153" s="27">
        <v>0</v>
      </c>
      <c r="P153" s="27">
        <v>0</v>
      </c>
      <c r="Q153" s="27">
        <v>0</v>
      </c>
      <c r="R153" s="20">
        <v>1.3789167901764099</v>
      </c>
      <c r="S153" s="20">
        <v>1.29213085920389</v>
      </c>
      <c r="T153" s="20">
        <v>1.28121930404748</v>
      </c>
      <c r="U153" s="19">
        <v>1.5656061232905001</v>
      </c>
      <c r="V153" s="19">
        <v>1.32667083111022</v>
      </c>
      <c r="W153" s="19">
        <v>1.32667081719993</v>
      </c>
      <c r="X153" s="21" t="s">
        <v>354</v>
      </c>
      <c r="Y153" s="23">
        <v>0</v>
      </c>
      <c r="Z153" s="23">
        <v>0</v>
      </c>
      <c r="AA153" s="24">
        <v>0</v>
      </c>
      <c r="AB153" s="25">
        <v>0</v>
      </c>
      <c r="AC153" s="22" t="s">
        <v>354</v>
      </c>
      <c r="AD153" s="37" t="s">
        <v>354</v>
      </c>
      <c r="AE153" s="37" t="s">
        <v>354</v>
      </c>
      <c r="AF153" s="36" t="str">
        <f t="shared" si="11"/>
        <v>Less preferable</v>
      </c>
      <c r="AG153" s="36" t="str">
        <f t="shared" si="12"/>
        <v>Less preferable</v>
      </c>
      <c r="AH153" s="35" t="str">
        <f t="shared" si="13"/>
        <v>No</v>
      </c>
      <c r="AI153" s="30" t="s">
        <v>354</v>
      </c>
      <c r="AJ153" s="30" t="s">
        <v>354</v>
      </c>
      <c r="AK153" s="30" t="s">
        <v>389</v>
      </c>
      <c r="AL153" s="30" t="s">
        <v>389</v>
      </c>
      <c r="AM153" s="30" t="s">
        <v>389</v>
      </c>
      <c r="AN153" s="30" t="s">
        <v>389</v>
      </c>
      <c r="AO153" s="30"/>
      <c r="AP153" s="11"/>
    </row>
    <row r="154" spans="1:42" ht="30" x14ac:dyDescent="0.25">
      <c r="A154" s="15" t="s">
        <v>596</v>
      </c>
      <c r="B154" s="15" t="s">
        <v>352</v>
      </c>
      <c r="C154" s="15" t="s">
        <v>164</v>
      </c>
      <c r="D154" s="15">
        <v>0.39</v>
      </c>
      <c r="E154" s="15">
        <f>VLOOKUP(A154,Sheet1!$A$2:$G$148,7,FALSE)</f>
        <v>0.23</v>
      </c>
      <c r="F154" s="128">
        <f t="shared" si="10"/>
        <v>41.025641025641022</v>
      </c>
      <c r="G154" s="26">
        <v>100</v>
      </c>
      <c r="H154" s="26">
        <v>0</v>
      </c>
      <c r="I154" s="26">
        <v>0</v>
      </c>
      <c r="J154" s="26">
        <v>0</v>
      </c>
      <c r="K154" s="29">
        <v>0</v>
      </c>
      <c r="L154" s="29">
        <v>0</v>
      </c>
      <c r="M154" s="29">
        <v>0</v>
      </c>
      <c r="N154" s="27">
        <v>0</v>
      </c>
      <c r="O154" s="27">
        <v>0</v>
      </c>
      <c r="P154" s="27">
        <v>0</v>
      </c>
      <c r="Q154" s="27">
        <v>0</v>
      </c>
      <c r="R154" s="20">
        <v>23.758889332333698</v>
      </c>
      <c r="S154" s="20">
        <v>8.2129970904105303</v>
      </c>
      <c r="T154" s="20">
        <v>7.9058457381865903</v>
      </c>
      <c r="U154" s="19">
        <v>71.146469034716603</v>
      </c>
      <c r="V154" s="19">
        <v>10.8398553492421</v>
      </c>
      <c r="W154" s="19">
        <v>8.4177646123198304</v>
      </c>
      <c r="X154" s="21" t="s">
        <v>353</v>
      </c>
      <c r="Y154" s="23">
        <v>0</v>
      </c>
      <c r="Z154" s="23">
        <v>0</v>
      </c>
      <c r="AA154" s="24">
        <v>0</v>
      </c>
      <c r="AB154" s="25">
        <v>6</v>
      </c>
      <c r="AC154" s="22" t="s">
        <v>354</v>
      </c>
      <c r="AD154" s="37" t="s">
        <v>354</v>
      </c>
      <c r="AE154" s="37" t="s">
        <v>354</v>
      </c>
      <c r="AF154" s="36" t="str">
        <f t="shared" si="11"/>
        <v>Less preferable</v>
      </c>
      <c r="AG154" s="36" t="str">
        <f t="shared" si="12"/>
        <v>Less preferable</v>
      </c>
      <c r="AH154" s="35" t="str">
        <f t="shared" si="13"/>
        <v>No</v>
      </c>
      <c r="AI154" s="30" t="s">
        <v>354</v>
      </c>
      <c r="AJ154" s="30" t="s">
        <v>354</v>
      </c>
      <c r="AK154" s="30" t="s">
        <v>389</v>
      </c>
      <c r="AL154" s="30" t="s">
        <v>389</v>
      </c>
      <c r="AM154" s="30" t="s">
        <v>389</v>
      </c>
      <c r="AN154" s="30" t="s">
        <v>389</v>
      </c>
      <c r="AO154" s="30"/>
      <c r="AP154" s="11"/>
    </row>
    <row r="155" spans="1:42" ht="30" x14ac:dyDescent="0.25">
      <c r="A155" s="15" t="s">
        <v>598</v>
      </c>
      <c r="B155" s="15" t="s">
        <v>352</v>
      </c>
      <c r="C155" s="15" t="s">
        <v>165</v>
      </c>
      <c r="D155" s="15">
        <v>0.46</v>
      </c>
      <c r="E155" s="15">
        <f>VLOOKUP(A155,Sheet1!$A$2:$G$148,7,FALSE)</f>
        <v>0.32</v>
      </c>
      <c r="F155" s="128">
        <f t="shared" si="10"/>
        <v>30.434782608695656</v>
      </c>
      <c r="G155" s="26">
        <v>100</v>
      </c>
      <c r="H155" s="26">
        <v>0</v>
      </c>
      <c r="I155" s="26">
        <v>0</v>
      </c>
      <c r="J155" s="26">
        <v>0</v>
      </c>
      <c r="K155" s="29">
        <v>0</v>
      </c>
      <c r="L155" s="29">
        <v>0</v>
      </c>
      <c r="M155" s="29">
        <v>0</v>
      </c>
      <c r="N155" s="27">
        <v>0</v>
      </c>
      <c r="O155" s="27">
        <v>0</v>
      </c>
      <c r="P155" s="27">
        <v>0</v>
      </c>
      <c r="Q155" s="27">
        <v>0</v>
      </c>
      <c r="R155" s="20">
        <v>4.17917569026568</v>
      </c>
      <c r="S155" s="20">
        <v>0</v>
      </c>
      <c r="T155" s="20">
        <v>0</v>
      </c>
      <c r="U155" s="19">
        <v>10.1441723323265</v>
      </c>
      <c r="V155" s="19">
        <v>2.5705433877877901</v>
      </c>
      <c r="W155" s="19">
        <v>0</v>
      </c>
      <c r="X155" s="21" t="s">
        <v>353</v>
      </c>
      <c r="Y155" s="23">
        <v>0</v>
      </c>
      <c r="Z155" s="23">
        <v>0</v>
      </c>
      <c r="AA155" s="24">
        <v>0</v>
      </c>
      <c r="AB155" s="25">
        <v>6</v>
      </c>
      <c r="AC155" s="22" t="s">
        <v>354</v>
      </c>
      <c r="AD155" s="37" t="s">
        <v>354</v>
      </c>
      <c r="AE155" s="37" t="s">
        <v>354</v>
      </c>
      <c r="AF155" s="36" t="str">
        <f t="shared" si="11"/>
        <v>Less preferable</v>
      </c>
      <c r="AG155" s="36" t="str">
        <f t="shared" si="12"/>
        <v>Less preferable</v>
      </c>
      <c r="AH155" s="35" t="str">
        <f t="shared" si="13"/>
        <v>No</v>
      </c>
      <c r="AI155" s="30" t="s">
        <v>354</v>
      </c>
      <c r="AJ155" s="30" t="s">
        <v>354</v>
      </c>
      <c r="AK155" s="30" t="s">
        <v>389</v>
      </c>
      <c r="AL155" s="30" t="s">
        <v>389</v>
      </c>
      <c r="AM155" s="30" t="s">
        <v>389</v>
      </c>
      <c r="AN155" s="30" t="s">
        <v>389</v>
      </c>
      <c r="AO155" s="30"/>
      <c r="AP155" s="11"/>
    </row>
    <row r="156" spans="1:42" ht="30" x14ac:dyDescent="0.25">
      <c r="A156" s="15" t="s">
        <v>600</v>
      </c>
      <c r="B156" s="15" t="s">
        <v>352</v>
      </c>
      <c r="C156" s="15" t="s">
        <v>166</v>
      </c>
      <c r="D156" s="15">
        <v>1.1299999999999999</v>
      </c>
      <c r="E156" s="15">
        <f>VLOOKUP(A156,Sheet1!$A$2:$G$148,7,FALSE)</f>
        <v>0.62</v>
      </c>
      <c r="F156" s="128">
        <f t="shared" si="10"/>
        <v>45.132743362831853</v>
      </c>
      <c r="G156" s="26">
        <v>100</v>
      </c>
      <c r="H156" s="26">
        <v>0</v>
      </c>
      <c r="I156" s="26">
        <v>0</v>
      </c>
      <c r="J156" s="26">
        <v>0</v>
      </c>
      <c r="K156" s="29">
        <v>0</v>
      </c>
      <c r="L156" s="29">
        <v>0</v>
      </c>
      <c r="M156" s="29">
        <v>0</v>
      </c>
      <c r="N156" s="27">
        <v>0</v>
      </c>
      <c r="O156" s="27">
        <v>0</v>
      </c>
      <c r="P156" s="27">
        <v>0</v>
      </c>
      <c r="Q156" s="27">
        <v>0</v>
      </c>
      <c r="R156" s="20">
        <v>0</v>
      </c>
      <c r="S156" s="20">
        <v>0</v>
      </c>
      <c r="T156" s="20">
        <v>0</v>
      </c>
      <c r="U156" s="19">
        <v>0</v>
      </c>
      <c r="V156" s="19">
        <v>0</v>
      </c>
      <c r="W156" s="19">
        <v>0</v>
      </c>
      <c r="X156" s="21" t="s">
        <v>354</v>
      </c>
      <c r="Y156" s="23">
        <v>0</v>
      </c>
      <c r="Z156" s="23">
        <v>0</v>
      </c>
      <c r="AA156" s="24">
        <v>0</v>
      </c>
      <c r="AB156" s="25">
        <v>1</v>
      </c>
      <c r="AC156" s="22" t="s">
        <v>354</v>
      </c>
      <c r="AD156" s="37" t="s">
        <v>354</v>
      </c>
      <c r="AE156" s="37" t="s">
        <v>354</v>
      </c>
      <c r="AF156" s="35" t="str">
        <f t="shared" si="11"/>
        <v>Most preferable</v>
      </c>
      <c r="AG156" s="35" t="str">
        <f t="shared" si="12"/>
        <v>Most preferable</v>
      </c>
      <c r="AH156" s="35" t="str">
        <f t="shared" si="13"/>
        <v>No</v>
      </c>
      <c r="AI156" s="30" t="s">
        <v>354</v>
      </c>
      <c r="AJ156" s="30" t="s">
        <v>354</v>
      </c>
      <c r="AK156" s="30" t="s">
        <v>389</v>
      </c>
      <c r="AL156" s="30" t="s">
        <v>389</v>
      </c>
      <c r="AM156" s="30" t="s">
        <v>389</v>
      </c>
      <c r="AN156" s="30" t="s">
        <v>389</v>
      </c>
      <c r="AO156" s="30"/>
      <c r="AP156" s="11"/>
    </row>
    <row r="157" spans="1:42" ht="30" x14ac:dyDescent="0.25">
      <c r="A157" s="15" t="s">
        <v>603</v>
      </c>
      <c r="B157" s="15" t="s">
        <v>352</v>
      </c>
      <c r="C157" s="15" t="s">
        <v>167</v>
      </c>
      <c r="D157" s="15">
        <v>2.38</v>
      </c>
      <c r="E157" s="15">
        <f>VLOOKUP(A157,Sheet1!$A$2:$G$148,7,FALSE)</f>
        <v>0.83</v>
      </c>
      <c r="F157" s="128">
        <f t="shared" si="10"/>
        <v>65.12605042016807</v>
      </c>
      <c r="G157" s="26">
        <v>100</v>
      </c>
      <c r="H157" s="26">
        <v>0</v>
      </c>
      <c r="I157" s="26">
        <v>0</v>
      </c>
      <c r="J157" s="26">
        <v>0</v>
      </c>
      <c r="K157" s="29">
        <v>0</v>
      </c>
      <c r="L157" s="29">
        <v>0</v>
      </c>
      <c r="M157" s="29">
        <v>0</v>
      </c>
      <c r="N157" s="27">
        <v>0</v>
      </c>
      <c r="O157" s="27">
        <v>0</v>
      </c>
      <c r="P157" s="27">
        <v>0</v>
      </c>
      <c r="Q157" s="27">
        <v>0</v>
      </c>
      <c r="R157" s="20">
        <v>2.8573569570308601</v>
      </c>
      <c r="S157" s="20">
        <v>2.3353495075622699</v>
      </c>
      <c r="T157" s="20">
        <v>0.98850280834572202</v>
      </c>
      <c r="U157" s="19">
        <v>4.5036204869758203</v>
      </c>
      <c r="V157" s="19">
        <v>2.8057102354122501</v>
      </c>
      <c r="W157" s="19">
        <v>2.3521481092061198</v>
      </c>
      <c r="X157" s="21" t="s">
        <v>354</v>
      </c>
      <c r="Y157" s="23">
        <v>0</v>
      </c>
      <c r="Z157" s="23">
        <v>0</v>
      </c>
      <c r="AA157" s="24">
        <v>0</v>
      </c>
      <c r="AB157" s="25">
        <v>3</v>
      </c>
      <c r="AC157" s="22" t="s">
        <v>354</v>
      </c>
      <c r="AD157" s="37" t="s">
        <v>354</v>
      </c>
      <c r="AE157" s="37" t="s">
        <v>354</v>
      </c>
      <c r="AF157" s="36" t="str">
        <f t="shared" si="11"/>
        <v>Less preferable</v>
      </c>
      <c r="AG157" s="36" t="str">
        <f t="shared" si="12"/>
        <v>Less preferable</v>
      </c>
      <c r="AH157" s="35" t="str">
        <f t="shared" si="13"/>
        <v>No</v>
      </c>
      <c r="AI157" s="30" t="s">
        <v>354</v>
      </c>
      <c r="AJ157" s="30" t="s">
        <v>354</v>
      </c>
      <c r="AK157" s="30" t="s">
        <v>389</v>
      </c>
      <c r="AL157" s="30" t="s">
        <v>389</v>
      </c>
      <c r="AM157" s="30" t="s">
        <v>389</v>
      </c>
      <c r="AN157" s="30" t="s">
        <v>389</v>
      </c>
      <c r="AO157" s="30"/>
      <c r="AP157" s="11"/>
    </row>
    <row r="158" spans="1:42" ht="39.6" customHeight="1" x14ac:dyDescent="0.25">
      <c r="A158" s="15" t="s">
        <v>610</v>
      </c>
      <c r="B158" s="15" t="s">
        <v>352</v>
      </c>
      <c r="C158" s="15" t="s">
        <v>168</v>
      </c>
      <c r="D158" s="15">
        <v>2.62</v>
      </c>
      <c r="E158" s="15">
        <f>VLOOKUP(A158,Sheet1!$A$2:$G$148,7,FALSE)</f>
        <v>0.52</v>
      </c>
      <c r="F158" s="128">
        <f t="shared" si="10"/>
        <v>80.152671755725194</v>
      </c>
      <c r="G158" s="26">
        <v>100</v>
      </c>
      <c r="H158" s="26">
        <v>0</v>
      </c>
      <c r="I158" s="26">
        <v>0</v>
      </c>
      <c r="J158" s="26">
        <v>0</v>
      </c>
      <c r="K158" s="29">
        <v>0</v>
      </c>
      <c r="L158" s="29">
        <v>0</v>
      </c>
      <c r="M158" s="29">
        <v>0</v>
      </c>
      <c r="N158" s="27">
        <v>0</v>
      </c>
      <c r="O158" s="27">
        <v>0</v>
      </c>
      <c r="P158" s="27">
        <v>0</v>
      </c>
      <c r="Q158" s="27">
        <v>0</v>
      </c>
      <c r="R158" s="20">
        <v>1.5078669733586301</v>
      </c>
      <c r="S158" s="20">
        <v>1.0631859790761999</v>
      </c>
      <c r="T158" s="20">
        <v>0.39010867488981199</v>
      </c>
      <c r="U158" s="19">
        <v>1.8070462799701399</v>
      </c>
      <c r="V158" s="19">
        <v>1.3940720326690099</v>
      </c>
      <c r="W158" s="19">
        <v>1.16914013826998</v>
      </c>
      <c r="X158" s="21" t="s">
        <v>353</v>
      </c>
      <c r="Y158" s="23">
        <v>0</v>
      </c>
      <c r="Z158" s="23">
        <v>0</v>
      </c>
      <c r="AA158" s="24">
        <v>0</v>
      </c>
      <c r="AB158" s="25">
        <v>0</v>
      </c>
      <c r="AC158" s="22" t="s">
        <v>354</v>
      </c>
      <c r="AD158" s="37" t="s">
        <v>354</v>
      </c>
      <c r="AE158" s="37" t="s">
        <v>354</v>
      </c>
      <c r="AF158" s="36" t="str">
        <f t="shared" si="11"/>
        <v>Less preferable</v>
      </c>
      <c r="AG158" s="36" t="str">
        <f t="shared" si="12"/>
        <v>Less preferable</v>
      </c>
      <c r="AH158" s="35" t="str">
        <f t="shared" si="13"/>
        <v>No</v>
      </c>
      <c r="AI158" s="30" t="s">
        <v>354</v>
      </c>
      <c r="AJ158" s="30" t="s">
        <v>354</v>
      </c>
      <c r="AK158" s="30" t="s">
        <v>389</v>
      </c>
      <c r="AL158" s="30" t="s">
        <v>389</v>
      </c>
      <c r="AM158" s="30" t="s">
        <v>389</v>
      </c>
      <c r="AN158" s="30" t="s">
        <v>389</v>
      </c>
      <c r="AO158" s="30"/>
      <c r="AP158" s="11"/>
    </row>
    <row r="159" spans="1:42" ht="30" x14ac:dyDescent="0.25">
      <c r="A159" s="15" t="s">
        <v>607</v>
      </c>
      <c r="B159" s="15" t="s">
        <v>352</v>
      </c>
      <c r="C159" s="15" t="s">
        <v>169</v>
      </c>
      <c r="D159" s="15">
        <v>2.27</v>
      </c>
      <c r="E159" s="15">
        <f>VLOOKUP(A159,Sheet1!$A$2:$G$148,7,FALSE)</f>
        <v>1.02</v>
      </c>
      <c r="F159" s="128">
        <f t="shared" si="10"/>
        <v>55.066079295154189</v>
      </c>
      <c r="G159" s="26">
        <v>99.520869192345742</v>
      </c>
      <c r="H159" s="26">
        <v>2.469075767133605E-2</v>
      </c>
      <c r="I159" s="26">
        <v>0.45444004998292598</v>
      </c>
      <c r="J159" s="26">
        <v>0</v>
      </c>
      <c r="K159" s="29">
        <v>0.41898720569457798</v>
      </c>
      <c r="L159" s="29">
        <v>0.45444005366444501</v>
      </c>
      <c r="M159" s="29">
        <v>0.56315560296240197</v>
      </c>
      <c r="N159" s="27">
        <v>0</v>
      </c>
      <c r="O159" s="27">
        <v>0</v>
      </c>
      <c r="P159" s="27">
        <v>0</v>
      </c>
      <c r="Q159" s="27">
        <v>0</v>
      </c>
      <c r="R159" s="20">
        <v>1.9240666711554599</v>
      </c>
      <c r="S159" s="20">
        <v>0.68843019693177698</v>
      </c>
      <c r="T159" s="20">
        <v>0.63547403880233999</v>
      </c>
      <c r="U159" s="19">
        <v>6.0911198334755099</v>
      </c>
      <c r="V159" s="19">
        <v>1.3945124827731901</v>
      </c>
      <c r="W159" s="19">
        <v>0.72373431096066398</v>
      </c>
      <c r="X159" s="21" t="s">
        <v>353</v>
      </c>
      <c r="Y159" s="23">
        <v>0</v>
      </c>
      <c r="Z159" s="23">
        <v>0</v>
      </c>
      <c r="AA159" s="24">
        <v>34.616044388363001</v>
      </c>
      <c r="AB159" s="25">
        <v>2</v>
      </c>
      <c r="AC159" s="22" t="s">
        <v>354</v>
      </c>
      <c r="AD159" s="37" t="s">
        <v>354</v>
      </c>
      <c r="AE159" s="37" t="s">
        <v>354</v>
      </c>
      <c r="AF159" s="36" t="str">
        <f t="shared" si="11"/>
        <v>Less preferable</v>
      </c>
      <c r="AG159" s="36" t="str">
        <f t="shared" si="12"/>
        <v>Less preferable</v>
      </c>
      <c r="AH159" s="35" t="str">
        <f t="shared" si="13"/>
        <v>No</v>
      </c>
      <c r="AI159" s="30" t="s">
        <v>354</v>
      </c>
      <c r="AJ159" s="30" t="s">
        <v>354</v>
      </c>
      <c r="AK159" s="30" t="s">
        <v>389</v>
      </c>
      <c r="AL159" s="30" t="s">
        <v>389</v>
      </c>
      <c r="AM159" s="30" t="s">
        <v>354</v>
      </c>
      <c r="AN159" s="30" t="s">
        <v>353</v>
      </c>
      <c r="AO159" s="30"/>
      <c r="AP159" s="11"/>
    </row>
    <row r="160" spans="1:42" ht="30" x14ac:dyDescent="0.25">
      <c r="A160" s="15" t="s">
        <v>310</v>
      </c>
      <c r="B160" s="15" t="s">
        <v>352</v>
      </c>
      <c r="C160" s="15" t="s">
        <v>170</v>
      </c>
      <c r="D160" s="15">
        <v>2.76</v>
      </c>
      <c r="E160" s="15">
        <f>VLOOKUP(A160,Sheet1!$A$2:$G$148,7,FALSE)</f>
        <v>1.1000000000000001</v>
      </c>
      <c r="F160" s="128">
        <f t="shared" si="10"/>
        <v>60.144927536231883</v>
      </c>
      <c r="G160" s="26">
        <v>100</v>
      </c>
      <c r="H160" s="26">
        <v>0</v>
      </c>
      <c r="I160" s="26">
        <v>0</v>
      </c>
      <c r="J160" s="26">
        <v>0</v>
      </c>
      <c r="K160" s="29">
        <v>0</v>
      </c>
      <c r="L160" s="29">
        <v>0</v>
      </c>
      <c r="M160" s="29">
        <v>0</v>
      </c>
      <c r="N160" s="27">
        <v>0</v>
      </c>
      <c r="O160" s="27">
        <v>0</v>
      </c>
      <c r="P160" s="27">
        <v>0</v>
      </c>
      <c r="Q160" s="27">
        <v>0</v>
      </c>
      <c r="R160" s="20">
        <v>0.50262010642003396</v>
      </c>
      <c r="S160" s="20">
        <v>1.709311737314E-3</v>
      </c>
      <c r="T160" s="20">
        <v>0</v>
      </c>
      <c r="U160" s="19">
        <v>1.3104850556991401</v>
      </c>
      <c r="V160" s="19">
        <v>7.7696284165650303E-2</v>
      </c>
      <c r="W160" s="19">
        <v>1.7093117373142E-3</v>
      </c>
      <c r="X160" s="21" t="s">
        <v>353</v>
      </c>
      <c r="Y160" s="23">
        <v>0</v>
      </c>
      <c r="Z160" s="23">
        <v>0</v>
      </c>
      <c r="AA160" s="24">
        <v>0</v>
      </c>
      <c r="AB160" s="25">
        <v>0</v>
      </c>
      <c r="AC160" s="22" t="s">
        <v>354</v>
      </c>
      <c r="AD160" s="37" t="s">
        <v>354</v>
      </c>
      <c r="AE160" s="37" t="s">
        <v>354</v>
      </c>
      <c r="AF160" s="36" t="str">
        <f t="shared" si="11"/>
        <v>Less preferable</v>
      </c>
      <c r="AG160" s="36" t="str">
        <f t="shared" si="12"/>
        <v>Less preferable</v>
      </c>
      <c r="AH160" s="35" t="str">
        <f t="shared" si="13"/>
        <v>No</v>
      </c>
      <c r="AI160" s="30" t="s">
        <v>354</v>
      </c>
      <c r="AJ160" s="30" t="s">
        <v>354</v>
      </c>
      <c r="AK160" s="30" t="s">
        <v>389</v>
      </c>
      <c r="AL160" s="30" t="s">
        <v>389</v>
      </c>
      <c r="AM160" s="30" t="s">
        <v>389</v>
      </c>
      <c r="AN160" s="30" t="s">
        <v>389</v>
      </c>
      <c r="AO160" s="30"/>
      <c r="AP160" s="11"/>
    </row>
    <row r="161" spans="1:42" x14ac:dyDescent="0.25">
      <c r="A161" s="15" t="s">
        <v>311</v>
      </c>
      <c r="B161" s="15" t="s">
        <v>340</v>
      </c>
      <c r="C161" s="15" t="s">
        <v>171</v>
      </c>
      <c r="D161" s="15">
        <v>0.23</v>
      </c>
      <c r="E161" s="15">
        <f>VLOOKUP(A161,Sheet1!$A$2:$G$148,7,FALSE)</f>
        <v>0.23</v>
      </c>
      <c r="F161" s="128">
        <f t="shared" si="10"/>
        <v>0</v>
      </c>
      <c r="G161" s="26">
        <v>100</v>
      </c>
      <c r="H161" s="26">
        <v>0</v>
      </c>
      <c r="I161" s="26">
        <v>0</v>
      </c>
      <c r="J161" s="26">
        <v>0</v>
      </c>
      <c r="K161" s="29">
        <v>0</v>
      </c>
      <c r="L161" s="29">
        <v>0</v>
      </c>
      <c r="M161" s="29">
        <v>0</v>
      </c>
      <c r="N161" s="27">
        <v>0</v>
      </c>
      <c r="O161" s="27">
        <v>0</v>
      </c>
      <c r="P161" s="27">
        <v>0</v>
      </c>
      <c r="Q161" s="27">
        <v>0</v>
      </c>
      <c r="R161" s="20">
        <v>26.0919946243752</v>
      </c>
      <c r="S161" s="20">
        <v>9.0631549770035207</v>
      </c>
      <c r="T161" s="20">
        <v>2.1269183427684699</v>
      </c>
      <c r="U161" s="19">
        <v>43.8516959045254</v>
      </c>
      <c r="V161" s="19">
        <v>20.980979239059</v>
      </c>
      <c r="W161" s="19">
        <v>10.6367402671117</v>
      </c>
      <c r="X161" s="21" t="s">
        <v>353</v>
      </c>
      <c r="Y161" s="23">
        <v>0</v>
      </c>
      <c r="Z161" s="23">
        <v>0</v>
      </c>
      <c r="AA161" s="24">
        <v>0</v>
      </c>
      <c r="AB161" s="25">
        <v>6</v>
      </c>
      <c r="AC161" s="22" t="s">
        <v>354</v>
      </c>
      <c r="AD161" s="37" t="s">
        <v>354</v>
      </c>
      <c r="AE161" s="37" t="s">
        <v>354</v>
      </c>
      <c r="AF161" s="34" t="str">
        <f t="shared" si="11"/>
        <v>Least preferable</v>
      </c>
      <c r="AG161" s="34" t="str">
        <f t="shared" si="12"/>
        <v>Least preferable</v>
      </c>
      <c r="AH161" s="34" t="str">
        <f t="shared" si="13"/>
        <v>Yes</v>
      </c>
      <c r="AI161" s="30" t="s">
        <v>389</v>
      </c>
      <c r="AJ161" s="30" t="s">
        <v>389</v>
      </c>
      <c r="AK161" s="30" t="s">
        <v>389</v>
      </c>
      <c r="AL161" s="30" t="s">
        <v>389</v>
      </c>
      <c r="AM161" s="30" t="s">
        <v>389</v>
      </c>
      <c r="AN161" s="30" t="s">
        <v>389</v>
      </c>
      <c r="AO161" s="30" t="s">
        <v>353</v>
      </c>
      <c r="AP161" s="129" t="s">
        <v>353</v>
      </c>
    </row>
    <row r="162" spans="1:42" ht="30" x14ac:dyDescent="0.25">
      <c r="A162" s="15" t="s">
        <v>312</v>
      </c>
      <c r="B162" s="15" t="s">
        <v>340</v>
      </c>
      <c r="C162" s="15" t="s">
        <v>172</v>
      </c>
      <c r="D162" s="15">
        <v>1.25</v>
      </c>
      <c r="E162" s="15">
        <f>VLOOKUP(A162,Sheet1!$A$2:$G$148,7,FALSE)</f>
        <v>0.63</v>
      </c>
      <c r="F162" s="128">
        <f t="shared" si="10"/>
        <v>49.6</v>
      </c>
      <c r="G162" s="26">
        <v>100</v>
      </c>
      <c r="H162" s="26">
        <v>0</v>
      </c>
      <c r="I162" s="26">
        <v>0</v>
      </c>
      <c r="J162" s="26">
        <v>0</v>
      </c>
      <c r="K162" s="29">
        <v>0</v>
      </c>
      <c r="L162" s="29">
        <v>0</v>
      </c>
      <c r="M162" s="29">
        <v>0</v>
      </c>
      <c r="N162" s="27">
        <v>0</v>
      </c>
      <c r="O162" s="27">
        <v>0</v>
      </c>
      <c r="P162" s="27">
        <v>0</v>
      </c>
      <c r="Q162" s="27">
        <v>0</v>
      </c>
      <c r="R162" s="20">
        <v>0</v>
      </c>
      <c r="S162" s="20">
        <v>0</v>
      </c>
      <c r="T162" s="20">
        <v>0</v>
      </c>
      <c r="U162" s="19">
        <v>0</v>
      </c>
      <c r="V162" s="19">
        <v>0</v>
      </c>
      <c r="W162" s="19">
        <v>0</v>
      </c>
      <c r="X162" s="21" t="s">
        <v>354</v>
      </c>
      <c r="Y162" s="23">
        <v>0</v>
      </c>
      <c r="Z162" s="23">
        <v>0</v>
      </c>
      <c r="AA162" s="24">
        <v>0</v>
      </c>
      <c r="AB162" s="25">
        <v>0</v>
      </c>
      <c r="AC162" s="22" t="s">
        <v>354</v>
      </c>
      <c r="AD162" s="37" t="s">
        <v>354</v>
      </c>
      <c r="AE162" s="37" t="s">
        <v>354</v>
      </c>
      <c r="AF162" s="35" t="str">
        <f t="shared" si="11"/>
        <v>Most preferable</v>
      </c>
      <c r="AG162" s="35" t="str">
        <f t="shared" si="12"/>
        <v>Most preferable</v>
      </c>
      <c r="AH162" s="35" t="str">
        <f t="shared" si="13"/>
        <v>No</v>
      </c>
      <c r="AI162" s="30" t="s">
        <v>354</v>
      </c>
      <c r="AJ162" s="30" t="s">
        <v>354</v>
      </c>
      <c r="AK162" s="30" t="s">
        <v>389</v>
      </c>
      <c r="AL162" s="30" t="s">
        <v>389</v>
      </c>
      <c r="AM162" s="30" t="s">
        <v>389</v>
      </c>
      <c r="AN162" s="30" t="s">
        <v>389</v>
      </c>
      <c r="AO162" s="30"/>
      <c r="AP162" s="11"/>
    </row>
    <row r="163" spans="1:42" ht="37.5" customHeight="1" x14ac:dyDescent="0.25">
      <c r="A163" s="15" t="s">
        <v>313</v>
      </c>
      <c r="B163" s="15" t="s">
        <v>340</v>
      </c>
      <c r="C163" s="15" t="s">
        <v>173</v>
      </c>
      <c r="D163" s="15">
        <v>0.12</v>
      </c>
      <c r="E163" s="15">
        <f>VLOOKUP(A163,Sheet1!$A$2:$G$148,7,FALSE)</f>
        <v>0.12</v>
      </c>
      <c r="F163" s="128">
        <f t="shared" si="10"/>
        <v>0</v>
      </c>
      <c r="G163" s="26">
        <v>100</v>
      </c>
      <c r="H163" s="26">
        <v>0</v>
      </c>
      <c r="I163" s="26">
        <v>0</v>
      </c>
      <c r="J163" s="26">
        <v>0</v>
      </c>
      <c r="K163" s="29">
        <v>0</v>
      </c>
      <c r="L163" s="29">
        <v>0</v>
      </c>
      <c r="M163" s="29">
        <v>0</v>
      </c>
      <c r="N163" s="27">
        <v>0</v>
      </c>
      <c r="O163" s="27">
        <v>0</v>
      </c>
      <c r="P163" s="27">
        <v>0</v>
      </c>
      <c r="Q163" s="27">
        <v>0</v>
      </c>
      <c r="R163" s="20">
        <v>0</v>
      </c>
      <c r="S163" s="20">
        <v>0</v>
      </c>
      <c r="T163" s="20">
        <v>0</v>
      </c>
      <c r="U163" s="19">
        <v>0</v>
      </c>
      <c r="V163" s="19">
        <v>0</v>
      </c>
      <c r="W163" s="19">
        <v>0</v>
      </c>
      <c r="X163" s="21" t="s">
        <v>354</v>
      </c>
      <c r="Y163" s="23">
        <v>0</v>
      </c>
      <c r="Z163" s="23">
        <v>0</v>
      </c>
      <c r="AA163" s="24">
        <v>0</v>
      </c>
      <c r="AB163" s="25">
        <v>0</v>
      </c>
      <c r="AC163" s="22" t="s">
        <v>354</v>
      </c>
      <c r="AD163" s="37" t="s">
        <v>354</v>
      </c>
      <c r="AE163" s="37" t="s">
        <v>354</v>
      </c>
      <c r="AF163" s="35" t="str">
        <f t="shared" si="11"/>
        <v>Most preferable</v>
      </c>
      <c r="AG163" s="35" t="str">
        <f t="shared" si="12"/>
        <v>Most preferable</v>
      </c>
      <c r="AH163" s="35" t="str">
        <f t="shared" si="13"/>
        <v>No</v>
      </c>
      <c r="AI163" s="30" t="s">
        <v>354</v>
      </c>
      <c r="AJ163" s="30" t="s">
        <v>354</v>
      </c>
      <c r="AK163" s="30" t="s">
        <v>389</v>
      </c>
      <c r="AL163" s="30" t="s">
        <v>389</v>
      </c>
      <c r="AM163" s="30" t="s">
        <v>389</v>
      </c>
      <c r="AN163" s="30" t="s">
        <v>389</v>
      </c>
      <c r="AO163" s="30"/>
      <c r="AP163" s="11"/>
    </row>
    <row r="164" spans="1:42" ht="30" x14ac:dyDescent="0.25">
      <c r="A164" s="15" t="s">
        <v>314</v>
      </c>
      <c r="B164" s="15" t="s">
        <v>340</v>
      </c>
      <c r="C164" s="15" t="s">
        <v>174</v>
      </c>
      <c r="D164" s="15">
        <v>2.16</v>
      </c>
      <c r="E164" s="15">
        <f>VLOOKUP(A164,Sheet1!$A$2:$G$148,7,FALSE)</f>
        <v>0.75</v>
      </c>
      <c r="F164" s="128">
        <f t="shared" si="10"/>
        <v>65.277777777777786</v>
      </c>
      <c r="G164" s="26">
        <v>100</v>
      </c>
      <c r="H164" s="26">
        <v>0</v>
      </c>
      <c r="I164" s="26">
        <v>0</v>
      </c>
      <c r="J164" s="26">
        <v>0</v>
      </c>
      <c r="K164" s="29">
        <v>0</v>
      </c>
      <c r="L164" s="29">
        <v>0</v>
      </c>
      <c r="M164" s="29">
        <v>0</v>
      </c>
      <c r="N164" s="27">
        <v>0</v>
      </c>
      <c r="O164" s="27">
        <v>0</v>
      </c>
      <c r="P164" s="27">
        <v>0</v>
      </c>
      <c r="Q164" s="27">
        <v>0</v>
      </c>
      <c r="R164" s="20">
        <v>2.82895759704811</v>
      </c>
      <c r="S164" s="20">
        <v>1.77243280399322</v>
      </c>
      <c r="T164" s="20">
        <v>1.5840846346188999</v>
      </c>
      <c r="U164" s="19">
        <v>3.5971835325799799</v>
      </c>
      <c r="V164" s="19">
        <v>2.2728844947465601</v>
      </c>
      <c r="W164" s="19">
        <v>1.8465618662035399</v>
      </c>
      <c r="X164" s="21" t="s">
        <v>354</v>
      </c>
      <c r="Y164" s="23">
        <v>0</v>
      </c>
      <c r="Z164" s="23">
        <v>0</v>
      </c>
      <c r="AA164" s="24">
        <v>0</v>
      </c>
      <c r="AB164" s="25">
        <v>0</v>
      </c>
      <c r="AC164" s="22" t="s">
        <v>354</v>
      </c>
      <c r="AD164" s="37" t="s">
        <v>354</v>
      </c>
      <c r="AE164" s="37" t="s">
        <v>354</v>
      </c>
      <c r="AF164" s="36" t="str">
        <f t="shared" si="11"/>
        <v>Less preferable</v>
      </c>
      <c r="AG164" s="36" t="str">
        <f t="shared" si="12"/>
        <v>Less preferable</v>
      </c>
      <c r="AH164" s="35" t="str">
        <f t="shared" si="13"/>
        <v>No</v>
      </c>
      <c r="AI164" s="30" t="s">
        <v>354</v>
      </c>
      <c r="AJ164" s="30" t="s">
        <v>354</v>
      </c>
      <c r="AK164" s="30" t="s">
        <v>389</v>
      </c>
      <c r="AL164" s="30" t="s">
        <v>389</v>
      </c>
      <c r="AM164" s="30" t="s">
        <v>389</v>
      </c>
      <c r="AN164" s="30" t="s">
        <v>389</v>
      </c>
      <c r="AO164" s="30"/>
      <c r="AP164" s="11"/>
    </row>
    <row r="165" spans="1:42" ht="48.6" customHeight="1" x14ac:dyDescent="0.25">
      <c r="A165" s="15" t="s">
        <v>315</v>
      </c>
      <c r="B165" s="15" t="s">
        <v>340</v>
      </c>
      <c r="C165" s="15" t="s">
        <v>175</v>
      </c>
      <c r="D165" s="15">
        <v>2.2799999999999998</v>
      </c>
      <c r="E165" s="15">
        <f>VLOOKUP(A165,Sheet1!$A$2:$G$148,7,FALSE)</f>
        <v>0.9</v>
      </c>
      <c r="F165" s="128">
        <f t="shared" si="10"/>
        <v>60.526315789473671</v>
      </c>
      <c r="G165" s="26">
        <v>100</v>
      </c>
      <c r="H165" s="26">
        <v>0</v>
      </c>
      <c r="I165" s="26">
        <v>0</v>
      </c>
      <c r="J165" s="26">
        <v>0</v>
      </c>
      <c r="K165" s="29">
        <v>0</v>
      </c>
      <c r="L165" s="29">
        <v>0</v>
      </c>
      <c r="M165" s="29">
        <v>0</v>
      </c>
      <c r="N165" s="27">
        <v>0</v>
      </c>
      <c r="O165" s="27">
        <v>0</v>
      </c>
      <c r="P165" s="27">
        <v>0</v>
      </c>
      <c r="Q165" s="27">
        <v>0</v>
      </c>
      <c r="R165" s="20">
        <v>3.5963788536861401</v>
      </c>
      <c r="S165" s="20">
        <v>0.18309675472294101</v>
      </c>
      <c r="T165" s="20">
        <v>0.10752966555181501</v>
      </c>
      <c r="U165" s="19">
        <v>7.9491173474769203</v>
      </c>
      <c r="V165" s="19">
        <v>2.9744740097224298</v>
      </c>
      <c r="W165" s="19">
        <v>0.60355764545706403</v>
      </c>
      <c r="X165" s="21" t="s">
        <v>354</v>
      </c>
      <c r="Y165" s="23">
        <v>0</v>
      </c>
      <c r="Z165" s="23">
        <v>0</v>
      </c>
      <c r="AA165" s="24">
        <v>0</v>
      </c>
      <c r="AB165" s="25">
        <v>2</v>
      </c>
      <c r="AC165" s="22" t="s">
        <v>354</v>
      </c>
      <c r="AD165" s="37" t="s">
        <v>354</v>
      </c>
      <c r="AE165" s="37" t="s">
        <v>354</v>
      </c>
      <c r="AF165" s="36" t="str">
        <f t="shared" si="11"/>
        <v>Less preferable</v>
      </c>
      <c r="AG165" s="36" t="str">
        <f t="shared" si="12"/>
        <v>Less preferable</v>
      </c>
      <c r="AH165" s="35" t="str">
        <f t="shared" si="13"/>
        <v>No</v>
      </c>
      <c r="AI165" s="30" t="s">
        <v>354</v>
      </c>
      <c r="AJ165" s="30" t="s">
        <v>354</v>
      </c>
      <c r="AK165" s="30" t="s">
        <v>389</v>
      </c>
      <c r="AL165" s="30" t="s">
        <v>389</v>
      </c>
      <c r="AM165" s="30" t="s">
        <v>389</v>
      </c>
      <c r="AN165" s="30" t="s">
        <v>389</v>
      </c>
      <c r="AO165" s="30"/>
      <c r="AP165" s="11"/>
    </row>
    <row r="166" spans="1:42" ht="43.5" customHeight="1" x14ac:dyDescent="0.25">
      <c r="A166" s="15" t="s">
        <v>316</v>
      </c>
      <c r="B166" s="15" t="s">
        <v>340</v>
      </c>
      <c r="C166" s="15" t="s">
        <v>176</v>
      </c>
      <c r="D166" s="15">
        <v>6.48</v>
      </c>
      <c r="E166" s="15">
        <f>VLOOKUP(A166,Sheet1!$A$2:$G$148,7,FALSE)</f>
        <v>2</v>
      </c>
      <c r="F166" s="128">
        <f t="shared" si="10"/>
        <v>69.135802469135797</v>
      </c>
      <c r="G166" s="26">
        <v>100</v>
      </c>
      <c r="H166" s="26">
        <v>0</v>
      </c>
      <c r="I166" s="26">
        <v>0</v>
      </c>
      <c r="J166" s="26">
        <v>0</v>
      </c>
      <c r="K166" s="29">
        <v>0</v>
      </c>
      <c r="L166" s="29">
        <v>0</v>
      </c>
      <c r="M166" s="29">
        <v>0</v>
      </c>
      <c r="N166" s="27">
        <v>0</v>
      </c>
      <c r="O166" s="27">
        <v>0</v>
      </c>
      <c r="P166" s="27">
        <v>0</v>
      </c>
      <c r="Q166" s="27">
        <v>0</v>
      </c>
      <c r="R166" s="20">
        <v>9.1115570124586001E-2</v>
      </c>
      <c r="S166" s="20">
        <v>4.281738734766E-3</v>
      </c>
      <c r="T166" s="20">
        <v>0</v>
      </c>
      <c r="U166" s="19">
        <v>0.16761565743297399</v>
      </c>
      <c r="V166" s="19">
        <v>4.9258572139221399E-2</v>
      </c>
      <c r="W166" s="19">
        <v>4.2817387347655099E-3</v>
      </c>
      <c r="X166" s="21" t="s">
        <v>354</v>
      </c>
      <c r="Y166" s="23">
        <v>0</v>
      </c>
      <c r="Z166" s="23">
        <v>0</v>
      </c>
      <c r="AA166" s="24">
        <v>0</v>
      </c>
      <c r="AB166" s="25">
        <v>2</v>
      </c>
      <c r="AC166" s="22" t="s">
        <v>354</v>
      </c>
      <c r="AD166" s="37" t="s">
        <v>354</v>
      </c>
      <c r="AE166" s="37" t="s">
        <v>354</v>
      </c>
      <c r="AF166" s="36" t="str">
        <f t="shared" si="11"/>
        <v>Less preferable</v>
      </c>
      <c r="AG166" s="36" t="str">
        <f t="shared" si="12"/>
        <v>Less preferable</v>
      </c>
      <c r="AH166" s="35" t="str">
        <f t="shared" si="13"/>
        <v>No</v>
      </c>
      <c r="AI166" s="30" t="s">
        <v>354</v>
      </c>
      <c r="AJ166" s="30" t="s">
        <v>354</v>
      </c>
      <c r="AK166" s="30" t="s">
        <v>389</v>
      </c>
      <c r="AL166" s="30" t="s">
        <v>389</v>
      </c>
      <c r="AM166" s="30" t="s">
        <v>389</v>
      </c>
      <c r="AN166" s="30" t="s">
        <v>389</v>
      </c>
      <c r="AO166" s="30"/>
      <c r="AP166" s="11"/>
    </row>
    <row r="167" spans="1:42" ht="50.1" customHeight="1" x14ac:dyDescent="0.25">
      <c r="A167" s="15" t="s">
        <v>317</v>
      </c>
      <c r="B167" s="15" t="s">
        <v>340</v>
      </c>
      <c r="C167" s="15" t="s">
        <v>177</v>
      </c>
      <c r="D167" s="15">
        <v>3.89</v>
      </c>
      <c r="E167" s="15">
        <f>VLOOKUP(A167,Sheet1!$A$2:$G$148,7,FALSE)</f>
        <v>1.8</v>
      </c>
      <c r="F167" s="128">
        <f t="shared" si="10"/>
        <v>53.727506426735218</v>
      </c>
      <c r="G167" s="26">
        <v>100</v>
      </c>
      <c r="H167" s="26">
        <v>0</v>
      </c>
      <c r="I167" s="26">
        <v>0</v>
      </c>
      <c r="J167" s="26">
        <v>0</v>
      </c>
      <c r="K167" s="29">
        <v>0</v>
      </c>
      <c r="L167" s="29">
        <v>0</v>
      </c>
      <c r="M167" s="29">
        <v>0</v>
      </c>
      <c r="N167" s="27">
        <v>0</v>
      </c>
      <c r="O167" s="27">
        <v>0</v>
      </c>
      <c r="P167" s="27">
        <v>0</v>
      </c>
      <c r="Q167" s="27">
        <v>0</v>
      </c>
      <c r="R167" s="20">
        <v>0.318977865508972</v>
      </c>
      <c r="S167" s="20">
        <v>0</v>
      </c>
      <c r="T167" s="20">
        <v>0</v>
      </c>
      <c r="U167" s="19">
        <v>4.6697332821226398</v>
      </c>
      <c r="V167" s="19">
        <v>0.277819438243113</v>
      </c>
      <c r="W167" s="19">
        <v>0</v>
      </c>
      <c r="X167" s="21" t="s">
        <v>354</v>
      </c>
      <c r="Y167" s="23">
        <v>0</v>
      </c>
      <c r="Z167" s="23">
        <v>0</v>
      </c>
      <c r="AA167" s="24">
        <v>0</v>
      </c>
      <c r="AB167" s="25">
        <v>2</v>
      </c>
      <c r="AC167" s="22" t="s">
        <v>354</v>
      </c>
      <c r="AD167" s="37" t="s">
        <v>354</v>
      </c>
      <c r="AE167" s="37" t="s">
        <v>354</v>
      </c>
      <c r="AF167" s="36" t="str">
        <f t="shared" si="11"/>
        <v>Less preferable</v>
      </c>
      <c r="AG167" s="36" t="str">
        <f t="shared" si="12"/>
        <v>Less preferable</v>
      </c>
      <c r="AH167" s="35" t="str">
        <f t="shared" si="13"/>
        <v>No</v>
      </c>
      <c r="AI167" s="30" t="s">
        <v>354</v>
      </c>
      <c r="AJ167" s="30" t="s">
        <v>354</v>
      </c>
      <c r="AK167" s="30" t="s">
        <v>389</v>
      </c>
      <c r="AL167" s="30" t="s">
        <v>389</v>
      </c>
      <c r="AM167" s="30" t="s">
        <v>389</v>
      </c>
      <c r="AN167" s="30" t="s">
        <v>389</v>
      </c>
      <c r="AO167" s="30"/>
      <c r="AP167" s="11"/>
    </row>
    <row r="168" spans="1:42" ht="45" customHeight="1" x14ac:dyDescent="0.25">
      <c r="A168" s="15" t="s">
        <v>318</v>
      </c>
      <c r="B168" s="15" t="s">
        <v>343</v>
      </c>
      <c r="C168" s="15" t="s">
        <v>178</v>
      </c>
      <c r="D168" s="15">
        <v>1.19</v>
      </c>
      <c r="E168" s="15">
        <f>VLOOKUP(A168,Sheet1!$A$2:$G$148,7,FALSE)</f>
        <v>0.6</v>
      </c>
      <c r="F168" s="128">
        <f t="shared" si="10"/>
        <v>49.579831932773111</v>
      </c>
      <c r="G168" s="26">
        <v>100</v>
      </c>
      <c r="H168" s="26">
        <v>0</v>
      </c>
      <c r="I168" s="26">
        <v>0</v>
      </c>
      <c r="J168" s="26">
        <v>0</v>
      </c>
      <c r="K168" s="29">
        <v>0</v>
      </c>
      <c r="L168" s="29">
        <v>0</v>
      </c>
      <c r="M168" s="29">
        <v>0</v>
      </c>
      <c r="N168" s="27">
        <v>0</v>
      </c>
      <c r="O168" s="27">
        <v>0</v>
      </c>
      <c r="P168" s="27">
        <v>0</v>
      </c>
      <c r="Q168" s="27">
        <v>0</v>
      </c>
      <c r="R168" s="20">
        <v>1.31735951937035</v>
      </c>
      <c r="S168" s="20">
        <v>0</v>
      </c>
      <c r="T168" s="20">
        <v>0</v>
      </c>
      <c r="U168" s="19">
        <v>2.7690573093292299</v>
      </c>
      <c r="V168" s="19">
        <v>0.60642246599108096</v>
      </c>
      <c r="W168" s="19">
        <v>0</v>
      </c>
      <c r="X168" s="21" t="s">
        <v>354</v>
      </c>
      <c r="Y168" s="23">
        <v>0</v>
      </c>
      <c r="Z168" s="23">
        <v>0</v>
      </c>
      <c r="AA168" s="24">
        <v>0</v>
      </c>
      <c r="AB168" s="25">
        <v>0</v>
      </c>
      <c r="AC168" s="22" t="s">
        <v>354</v>
      </c>
      <c r="AD168" s="37" t="s">
        <v>354</v>
      </c>
      <c r="AE168" s="37" t="s">
        <v>354</v>
      </c>
      <c r="AF168" s="36" t="str">
        <f t="shared" si="11"/>
        <v>Less preferable</v>
      </c>
      <c r="AG168" s="36" t="str">
        <f t="shared" si="12"/>
        <v>Less preferable</v>
      </c>
      <c r="AH168" s="35" t="str">
        <f t="shared" si="13"/>
        <v>No</v>
      </c>
      <c r="AI168" s="30" t="s">
        <v>354</v>
      </c>
      <c r="AJ168" s="30" t="s">
        <v>354</v>
      </c>
      <c r="AK168" s="30" t="s">
        <v>389</v>
      </c>
      <c r="AL168" s="30" t="s">
        <v>389</v>
      </c>
      <c r="AM168" s="30" t="s">
        <v>389</v>
      </c>
      <c r="AN168" s="30" t="s">
        <v>389</v>
      </c>
      <c r="AO168" s="30"/>
      <c r="AP168" s="11"/>
    </row>
    <row r="169" spans="1:42" ht="58.5" customHeight="1" x14ac:dyDescent="0.25">
      <c r="A169" s="15" t="s">
        <v>319</v>
      </c>
      <c r="B169" s="15" t="s">
        <v>343</v>
      </c>
      <c r="C169" s="15" t="s">
        <v>179</v>
      </c>
      <c r="D169" s="15">
        <v>0.85</v>
      </c>
      <c r="E169" s="15">
        <f>VLOOKUP(A169,Sheet1!$A$2:$G$148,7,FALSE)</f>
        <v>0</v>
      </c>
      <c r="F169" s="128">
        <f t="shared" si="10"/>
        <v>20</v>
      </c>
      <c r="G169" s="26">
        <v>100</v>
      </c>
      <c r="H169" s="26">
        <v>0</v>
      </c>
      <c r="I169" s="26">
        <v>0</v>
      </c>
      <c r="J169" s="26">
        <v>0</v>
      </c>
      <c r="K169" s="29">
        <v>0</v>
      </c>
      <c r="L169" s="29">
        <v>0</v>
      </c>
      <c r="M169" s="29">
        <v>0</v>
      </c>
      <c r="N169" s="27">
        <v>0</v>
      </c>
      <c r="O169" s="27">
        <v>0</v>
      </c>
      <c r="P169" s="27">
        <v>0</v>
      </c>
      <c r="Q169" s="27">
        <v>0</v>
      </c>
      <c r="R169" s="20">
        <v>0</v>
      </c>
      <c r="S169" s="20">
        <v>0</v>
      </c>
      <c r="T169" s="20">
        <v>0</v>
      </c>
      <c r="U169" s="19">
        <v>0</v>
      </c>
      <c r="V169" s="19">
        <v>0</v>
      </c>
      <c r="W169" s="19">
        <v>0</v>
      </c>
      <c r="X169" s="21" t="s">
        <v>354</v>
      </c>
      <c r="Y169" s="23">
        <v>0</v>
      </c>
      <c r="Z169" s="23">
        <v>0</v>
      </c>
      <c r="AA169" s="24">
        <v>0</v>
      </c>
      <c r="AB169" s="25">
        <v>0</v>
      </c>
      <c r="AC169" s="22" t="s">
        <v>354</v>
      </c>
      <c r="AD169" s="37" t="s">
        <v>354</v>
      </c>
      <c r="AE169" s="37" t="s">
        <v>354</v>
      </c>
      <c r="AF169" s="35" t="str">
        <f t="shared" si="11"/>
        <v>Most preferable</v>
      </c>
      <c r="AG169" s="35" t="str">
        <f t="shared" si="12"/>
        <v>Most preferable</v>
      </c>
      <c r="AH169" s="35" t="str">
        <f t="shared" si="13"/>
        <v>No</v>
      </c>
      <c r="AI169" s="30" t="s">
        <v>354</v>
      </c>
      <c r="AJ169" s="30" t="s">
        <v>354</v>
      </c>
      <c r="AK169" s="30" t="s">
        <v>389</v>
      </c>
      <c r="AL169" s="30" t="s">
        <v>389</v>
      </c>
      <c r="AM169" s="30" t="s">
        <v>389</v>
      </c>
      <c r="AN169" s="30" t="s">
        <v>389</v>
      </c>
      <c r="AO169" s="30"/>
      <c r="AP169" s="11"/>
    </row>
    <row r="170" spans="1:42" ht="45.95" customHeight="1" x14ac:dyDescent="0.25">
      <c r="A170" s="15" t="s">
        <v>320</v>
      </c>
      <c r="B170" s="15" t="s">
        <v>343</v>
      </c>
      <c r="C170" s="15" t="s">
        <v>180</v>
      </c>
      <c r="D170" s="15">
        <v>2.86</v>
      </c>
      <c r="E170" s="15">
        <f>VLOOKUP(A170,Sheet1!$A$2:$G$148,7,FALSE)</f>
        <v>1.43</v>
      </c>
      <c r="F170" s="128">
        <f t="shared" si="10"/>
        <v>50</v>
      </c>
      <c r="G170" s="26">
        <v>100</v>
      </c>
      <c r="H170" s="26">
        <v>0</v>
      </c>
      <c r="I170" s="26">
        <v>0</v>
      </c>
      <c r="J170" s="26">
        <v>0</v>
      </c>
      <c r="K170" s="29">
        <v>0</v>
      </c>
      <c r="L170" s="29">
        <v>0</v>
      </c>
      <c r="M170" s="29">
        <v>0</v>
      </c>
      <c r="N170" s="27">
        <v>0</v>
      </c>
      <c r="O170" s="27">
        <v>0</v>
      </c>
      <c r="P170" s="27">
        <v>0</v>
      </c>
      <c r="Q170" s="27">
        <v>0</v>
      </c>
      <c r="R170" s="20">
        <v>0</v>
      </c>
      <c r="S170" s="20">
        <v>0</v>
      </c>
      <c r="T170" s="20">
        <v>0</v>
      </c>
      <c r="U170" s="19">
        <v>0</v>
      </c>
      <c r="V170" s="19">
        <v>0</v>
      </c>
      <c r="W170" s="19">
        <v>0</v>
      </c>
      <c r="X170" s="21" t="s">
        <v>354</v>
      </c>
      <c r="Y170" s="23">
        <v>0</v>
      </c>
      <c r="Z170" s="23">
        <v>0</v>
      </c>
      <c r="AA170" s="24">
        <v>0</v>
      </c>
      <c r="AB170" s="25">
        <v>1</v>
      </c>
      <c r="AC170" s="22" t="s">
        <v>354</v>
      </c>
      <c r="AD170" s="37" t="s">
        <v>354</v>
      </c>
      <c r="AE170" s="37" t="s">
        <v>354</v>
      </c>
      <c r="AF170" s="35" t="str">
        <f t="shared" si="11"/>
        <v>Most preferable</v>
      </c>
      <c r="AG170" s="35" t="str">
        <f t="shared" si="12"/>
        <v>Most preferable</v>
      </c>
      <c r="AH170" s="35" t="str">
        <f t="shared" si="13"/>
        <v>No</v>
      </c>
      <c r="AI170" s="30" t="s">
        <v>354</v>
      </c>
      <c r="AJ170" s="30" t="s">
        <v>354</v>
      </c>
      <c r="AK170" s="30" t="s">
        <v>389</v>
      </c>
      <c r="AL170" s="30" t="s">
        <v>389</v>
      </c>
      <c r="AM170" s="30" t="s">
        <v>389</v>
      </c>
      <c r="AN170" s="30" t="s">
        <v>389</v>
      </c>
      <c r="AO170" s="30"/>
      <c r="AP170" s="11"/>
    </row>
    <row r="171" spans="1:42" x14ac:dyDescent="0.25">
      <c r="X171"/>
    </row>
    <row r="172" spans="1:42" x14ac:dyDescent="0.25">
      <c r="X172"/>
    </row>
    <row r="173" spans="1:42" x14ac:dyDescent="0.25">
      <c r="X173"/>
    </row>
    <row r="174" spans="1:42" x14ac:dyDescent="0.25">
      <c r="X174"/>
    </row>
    <row r="175" spans="1:42" x14ac:dyDescent="0.25">
      <c r="X175"/>
    </row>
    <row r="176" spans="1:42" x14ac:dyDescent="0.25">
      <c r="X176"/>
    </row>
    <row r="177" spans="24:24" x14ac:dyDescent="0.25">
      <c r="X177"/>
    </row>
    <row r="178" spans="24:24" x14ac:dyDescent="0.25">
      <c r="X178"/>
    </row>
    <row r="179" spans="24:24" x14ac:dyDescent="0.25">
      <c r="X179"/>
    </row>
    <row r="180" spans="24:24" x14ac:dyDescent="0.25">
      <c r="X180"/>
    </row>
    <row r="181" spans="24:24" x14ac:dyDescent="0.25">
      <c r="X181"/>
    </row>
    <row r="182" spans="24:24" x14ac:dyDescent="0.25">
      <c r="X182"/>
    </row>
    <row r="183" spans="24:24" x14ac:dyDescent="0.25">
      <c r="X183"/>
    </row>
    <row r="184" spans="24:24" x14ac:dyDescent="0.25">
      <c r="X184"/>
    </row>
    <row r="185" spans="24:24" x14ac:dyDescent="0.25">
      <c r="X185"/>
    </row>
    <row r="186" spans="24:24" x14ac:dyDescent="0.25">
      <c r="X186"/>
    </row>
    <row r="187" spans="24:24" x14ac:dyDescent="0.25">
      <c r="X187"/>
    </row>
    <row r="188" spans="24:24" x14ac:dyDescent="0.25">
      <c r="X188"/>
    </row>
    <row r="189" spans="24:24" x14ac:dyDescent="0.25">
      <c r="X189"/>
    </row>
    <row r="190" spans="24:24" x14ac:dyDescent="0.25">
      <c r="X190"/>
    </row>
    <row r="191" spans="24:24" x14ac:dyDescent="0.25">
      <c r="X191"/>
    </row>
    <row r="192" spans="24:24" x14ac:dyDescent="0.25">
      <c r="X192"/>
    </row>
    <row r="193" spans="24:24" x14ac:dyDescent="0.25">
      <c r="X193"/>
    </row>
    <row r="194" spans="24:24" x14ac:dyDescent="0.25">
      <c r="X194"/>
    </row>
    <row r="195" spans="24:24" x14ac:dyDescent="0.25">
      <c r="X195"/>
    </row>
    <row r="196" spans="24:24" x14ac:dyDescent="0.25">
      <c r="X196"/>
    </row>
    <row r="197" spans="24:24" x14ac:dyDescent="0.25">
      <c r="X197"/>
    </row>
    <row r="198" spans="24:24" x14ac:dyDescent="0.25">
      <c r="X198"/>
    </row>
    <row r="199" spans="24:24" x14ac:dyDescent="0.25">
      <c r="X199"/>
    </row>
    <row r="200" spans="24:24" x14ac:dyDescent="0.25">
      <c r="X200"/>
    </row>
    <row r="201" spans="24:24" x14ac:dyDescent="0.25">
      <c r="X201"/>
    </row>
    <row r="202" spans="24:24" x14ac:dyDescent="0.25">
      <c r="X202"/>
    </row>
    <row r="203" spans="24:24" x14ac:dyDescent="0.25">
      <c r="X203"/>
    </row>
    <row r="204" spans="24:24" x14ac:dyDescent="0.25">
      <c r="X204"/>
    </row>
    <row r="205" spans="24:24" x14ac:dyDescent="0.25">
      <c r="X205"/>
    </row>
    <row r="206" spans="24:24" x14ac:dyDescent="0.25">
      <c r="X206"/>
    </row>
    <row r="207" spans="24:24" x14ac:dyDescent="0.25">
      <c r="X207"/>
    </row>
    <row r="208" spans="24:24" x14ac:dyDescent="0.25">
      <c r="X208"/>
    </row>
    <row r="209" spans="24:24" x14ac:dyDescent="0.25">
      <c r="X209"/>
    </row>
    <row r="210" spans="24:24" x14ac:dyDescent="0.25">
      <c r="X210"/>
    </row>
    <row r="211" spans="24:24" x14ac:dyDescent="0.25">
      <c r="X211"/>
    </row>
    <row r="212" spans="24:24" x14ac:dyDescent="0.25">
      <c r="X212"/>
    </row>
    <row r="213" spans="24:24" x14ac:dyDescent="0.25">
      <c r="X213"/>
    </row>
    <row r="214" spans="24:24" x14ac:dyDescent="0.25">
      <c r="X214"/>
    </row>
    <row r="215" spans="24:24" x14ac:dyDescent="0.25">
      <c r="X215"/>
    </row>
    <row r="216" spans="24:24" x14ac:dyDescent="0.25">
      <c r="X216"/>
    </row>
    <row r="217" spans="24:24" x14ac:dyDescent="0.25">
      <c r="X217"/>
    </row>
    <row r="218" spans="24:24" x14ac:dyDescent="0.25">
      <c r="X218"/>
    </row>
    <row r="219" spans="24:24" x14ac:dyDescent="0.25">
      <c r="X219"/>
    </row>
    <row r="220" spans="24:24" x14ac:dyDescent="0.25">
      <c r="X220"/>
    </row>
    <row r="221" spans="24:24" x14ac:dyDescent="0.25">
      <c r="X221"/>
    </row>
    <row r="222" spans="24:24" x14ac:dyDescent="0.25">
      <c r="X222"/>
    </row>
    <row r="223" spans="24:24" x14ac:dyDescent="0.25">
      <c r="X223"/>
    </row>
    <row r="224" spans="24:24" x14ac:dyDescent="0.25">
      <c r="X224"/>
    </row>
    <row r="225" spans="24:24" x14ac:dyDescent="0.25">
      <c r="X225"/>
    </row>
    <row r="226" spans="24:24" x14ac:dyDescent="0.25">
      <c r="X226"/>
    </row>
    <row r="227" spans="24:24" x14ac:dyDescent="0.25">
      <c r="X227"/>
    </row>
    <row r="228" spans="24:24" x14ac:dyDescent="0.25">
      <c r="X228"/>
    </row>
    <row r="229" spans="24:24" x14ac:dyDescent="0.25">
      <c r="X229"/>
    </row>
    <row r="230" spans="24:24" x14ac:dyDescent="0.25">
      <c r="X230"/>
    </row>
    <row r="231" spans="24:24" x14ac:dyDescent="0.25">
      <c r="X231"/>
    </row>
    <row r="232" spans="24:24" x14ac:dyDescent="0.25">
      <c r="X232"/>
    </row>
    <row r="233" spans="24:24" x14ac:dyDescent="0.25">
      <c r="X233"/>
    </row>
    <row r="234" spans="24:24" x14ac:dyDescent="0.25">
      <c r="X234"/>
    </row>
    <row r="235" spans="24:24" x14ac:dyDescent="0.25">
      <c r="X235"/>
    </row>
    <row r="236" spans="24:24" x14ac:dyDescent="0.25">
      <c r="X236"/>
    </row>
    <row r="237" spans="24:24" x14ac:dyDescent="0.25">
      <c r="X237"/>
    </row>
    <row r="238" spans="24:24" x14ac:dyDescent="0.25">
      <c r="X238"/>
    </row>
    <row r="239" spans="24:24" x14ac:dyDescent="0.25">
      <c r="X239"/>
    </row>
    <row r="240" spans="24:24" x14ac:dyDescent="0.25">
      <c r="X240"/>
    </row>
    <row r="241" spans="24:24" x14ac:dyDescent="0.25">
      <c r="X241"/>
    </row>
    <row r="242" spans="24:24" x14ac:dyDescent="0.25">
      <c r="X242"/>
    </row>
    <row r="243" spans="24:24" x14ac:dyDescent="0.25">
      <c r="X243"/>
    </row>
    <row r="244" spans="24:24" x14ac:dyDescent="0.25">
      <c r="X244"/>
    </row>
    <row r="245" spans="24:24" x14ac:dyDescent="0.25">
      <c r="X245"/>
    </row>
    <row r="246" spans="24:24" x14ac:dyDescent="0.25">
      <c r="X246"/>
    </row>
    <row r="247" spans="24:24" x14ac:dyDescent="0.25">
      <c r="X247"/>
    </row>
    <row r="248" spans="24:24" x14ac:dyDescent="0.25">
      <c r="X248"/>
    </row>
    <row r="249" spans="24:24" x14ac:dyDescent="0.25">
      <c r="X249"/>
    </row>
    <row r="250" spans="24:24" x14ac:dyDescent="0.25">
      <c r="X250"/>
    </row>
    <row r="251" spans="24:24" x14ac:dyDescent="0.25">
      <c r="X251"/>
    </row>
    <row r="252" spans="24:24" x14ac:dyDescent="0.25">
      <c r="X252"/>
    </row>
    <row r="253" spans="24:24" x14ac:dyDescent="0.25">
      <c r="X253"/>
    </row>
    <row r="254" spans="24:24" x14ac:dyDescent="0.25">
      <c r="X254"/>
    </row>
    <row r="255" spans="24:24" x14ac:dyDescent="0.25">
      <c r="X255"/>
    </row>
    <row r="256" spans="24:24" x14ac:dyDescent="0.25">
      <c r="X256"/>
    </row>
    <row r="257" spans="24:24" x14ac:dyDescent="0.25">
      <c r="X257"/>
    </row>
    <row r="258" spans="24:24" x14ac:dyDescent="0.25">
      <c r="X258"/>
    </row>
    <row r="259" spans="24:24" x14ac:dyDescent="0.25">
      <c r="X259"/>
    </row>
    <row r="260" spans="24:24" x14ac:dyDescent="0.25">
      <c r="X260"/>
    </row>
    <row r="261" spans="24:24" x14ac:dyDescent="0.25">
      <c r="X261"/>
    </row>
    <row r="262" spans="24:24" x14ac:dyDescent="0.25">
      <c r="X262"/>
    </row>
    <row r="263" spans="24:24" x14ac:dyDescent="0.25">
      <c r="X263"/>
    </row>
    <row r="264" spans="24:24" x14ac:dyDescent="0.25">
      <c r="X264"/>
    </row>
    <row r="265" spans="24:24" x14ac:dyDescent="0.25">
      <c r="X265"/>
    </row>
    <row r="266" spans="24:24" x14ac:dyDescent="0.25">
      <c r="X266"/>
    </row>
    <row r="267" spans="24:24" x14ac:dyDescent="0.25">
      <c r="X267"/>
    </row>
    <row r="268" spans="24:24" x14ac:dyDescent="0.25">
      <c r="X268"/>
    </row>
    <row r="269" spans="24:24" x14ac:dyDescent="0.25">
      <c r="X269"/>
    </row>
    <row r="270" spans="24:24" x14ac:dyDescent="0.25">
      <c r="X270"/>
    </row>
    <row r="271" spans="24:24" x14ac:dyDescent="0.25">
      <c r="X271"/>
    </row>
    <row r="272" spans="24:24" x14ac:dyDescent="0.25">
      <c r="X272"/>
    </row>
    <row r="273" spans="24:24" x14ac:dyDescent="0.25">
      <c r="X273"/>
    </row>
    <row r="274" spans="24:24" x14ac:dyDescent="0.25">
      <c r="X274"/>
    </row>
    <row r="275" spans="24:24" x14ac:dyDescent="0.25">
      <c r="X275"/>
    </row>
    <row r="276" spans="24:24" x14ac:dyDescent="0.25">
      <c r="X276"/>
    </row>
    <row r="277" spans="24:24" x14ac:dyDescent="0.25">
      <c r="X277"/>
    </row>
    <row r="278" spans="24:24" x14ac:dyDescent="0.25">
      <c r="X278"/>
    </row>
    <row r="279" spans="24:24" x14ac:dyDescent="0.25">
      <c r="X279"/>
    </row>
    <row r="280" spans="24:24" x14ac:dyDescent="0.25">
      <c r="X280"/>
    </row>
    <row r="281" spans="24:24" x14ac:dyDescent="0.25">
      <c r="X281"/>
    </row>
    <row r="282" spans="24:24" x14ac:dyDescent="0.25">
      <c r="X282"/>
    </row>
    <row r="283" spans="24:24" x14ac:dyDescent="0.25">
      <c r="X283"/>
    </row>
    <row r="284" spans="24:24" x14ac:dyDescent="0.25">
      <c r="X284"/>
    </row>
    <row r="285" spans="24:24" x14ac:dyDescent="0.25">
      <c r="X285"/>
    </row>
    <row r="286" spans="24:24" x14ac:dyDescent="0.25">
      <c r="X286"/>
    </row>
    <row r="287" spans="24:24" x14ac:dyDescent="0.25">
      <c r="X287"/>
    </row>
    <row r="288" spans="24:24" x14ac:dyDescent="0.25">
      <c r="X288"/>
    </row>
    <row r="289" spans="24:24" x14ac:dyDescent="0.25">
      <c r="X289"/>
    </row>
    <row r="290" spans="24:24" x14ac:dyDescent="0.25">
      <c r="X290"/>
    </row>
    <row r="291" spans="24:24" x14ac:dyDescent="0.25">
      <c r="X291"/>
    </row>
    <row r="292" spans="24:24" x14ac:dyDescent="0.25">
      <c r="X292"/>
    </row>
    <row r="293" spans="24:24" x14ac:dyDescent="0.25">
      <c r="X293"/>
    </row>
    <row r="294" spans="24:24" x14ac:dyDescent="0.25">
      <c r="X294"/>
    </row>
    <row r="295" spans="24:24" x14ac:dyDescent="0.25">
      <c r="X295"/>
    </row>
    <row r="296" spans="24:24" x14ac:dyDescent="0.25">
      <c r="X296"/>
    </row>
    <row r="297" spans="24:24" x14ac:dyDescent="0.25">
      <c r="X297"/>
    </row>
    <row r="298" spans="24:24" x14ac:dyDescent="0.25">
      <c r="X298"/>
    </row>
    <row r="299" spans="24:24" x14ac:dyDescent="0.25">
      <c r="X299"/>
    </row>
    <row r="300" spans="24:24" x14ac:dyDescent="0.25">
      <c r="X300"/>
    </row>
    <row r="301" spans="24:24" x14ac:dyDescent="0.25">
      <c r="X301"/>
    </row>
    <row r="302" spans="24:24" x14ac:dyDescent="0.25">
      <c r="X302"/>
    </row>
    <row r="303" spans="24:24" x14ac:dyDescent="0.25">
      <c r="X303"/>
    </row>
    <row r="304" spans="24:24" x14ac:dyDescent="0.25">
      <c r="X304"/>
    </row>
    <row r="305" spans="24:24" x14ac:dyDescent="0.25">
      <c r="X305"/>
    </row>
    <row r="306" spans="24:24" x14ac:dyDescent="0.25">
      <c r="X306"/>
    </row>
    <row r="307" spans="24:24" x14ac:dyDescent="0.25">
      <c r="X307"/>
    </row>
    <row r="308" spans="24:24" x14ac:dyDescent="0.25">
      <c r="X308"/>
    </row>
    <row r="309" spans="24:24" x14ac:dyDescent="0.25">
      <c r="X309"/>
    </row>
    <row r="310" spans="24:24" x14ac:dyDescent="0.25">
      <c r="X310"/>
    </row>
    <row r="311" spans="24:24" x14ac:dyDescent="0.25">
      <c r="X311"/>
    </row>
    <row r="312" spans="24:24" x14ac:dyDescent="0.25">
      <c r="X312"/>
    </row>
    <row r="313" spans="24:24" x14ac:dyDescent="0.25">
      <c r="X313"/>
    </row>
    <row r="314" spans="24:24" x14ac:dyDescent="0.25">
      <c r="X314"/>
    </row>
    <row r="315" spans="24:24" x14ac:dyDescent="0.25">
      <c r="X315"/>
    </row>
    <row r="316" spans="24:24" x14ac:dyDescent="0.25">
      <c r="X316"/>
    </row>
    <row r="317" spans="24:24" x14ac:dyDescent="0.25">
      <c r="X317"/>
    </row>
    <row r="318" spans="24:24" x14ac:dyDescent="0.25">
      <c r="X318"/>
    </row>
    <row r="319" spans="24:24" x14ac:dyDescent="0.25">
      <c r="X319"/>
    </row>
    <row r="320" spans="24:24" x14ac:dyDescent="0.25">
      <c r="X320"/>
    </row>
    <row r="321" spans="24:24" x14ac:dyDescent="0.25">
      <c r="X321"/>
    </row>
    <row r="322" spans="24:24" x14ac:dyDescent="0.25">
      <c r="X322"/>
    </row>
    <row r="323" spans="24:24" x14ac:dyDescent="0.25">
      <c r="X323"/>
    </row>
    <row r="324" spans="24:24" x14ac:dyDescent="0.25">
      <c r="X324"/>
    </row>
    <row r="325" spans="24:24" x14ac:dyDescent="0.25">
      <c r="X325"/>
    </row>
    <row r="326" spans="24:24" x14ac:dyDescent="0.25">
      <c r="X326"/>
    </row>
    <row r="327" spans="24:24" x14ac:dyDescent="0.25">
      <c r="X327"/>
    </row>
    <row r="328" spans="24:24" x14ac:dyDescent="0.25">
      <c r="X328"/>
    </row>
    <row r="329" spans="24:24" x14ac:dyDescent="0.25">
      <c r="X329"/>
    </row>
    <row r="330" spans="24:24" x14ac:dyDescent="0.25">
      <c r="X330"/>
    </row>
    <row r="331" spans="24:24" x14ac:dyDescent="0.25">
      <c r="X331"/>
    </row>
    <row r="332" spans="24:24" x14ac:dyDescent="0.25">
      <c r="X332"/>
    </row>
    <row r="333" spans="24:24" x14ac:dyDescent="0.25">
      <c r="X333"/>
    </row>
    <row r="334" spans="24:24" x14ac:dyDescent="0.25">
      <c r="X334"/>
    </row>
    <row r="335" spans="24:24" x14ac:dyDescent="0.25">
      <c r="X335"/>
    </row>
    <row r="336" spans="24:24" x14ac:dyDescent="0.25">
      <c r="X336"/>
    </row>
    <row r="337" spans="24:24" x14ac:dyDescent="0.25">
      <c r="X337"/>
    </row>
    <row r="338" spans="24:24" x14ac:dyDescent="0.25">
      <c r="X338"/>
    </row>
    <row r="339" spans="24:24" x14ac:dyDescent="0.25">
      <c r="X339"/>
    </row>
    <row r="340" spans="24:24" x14ac:dyDescent="0.25">
      <c r="X340"/>
    </row>
    <row r="341" spans="24:24" x14ac:dyDescent="0.25">
      <c r="X341"/>
    </row>
    <row r="342" spans="24:24" x14ac:dyDescent="0.25">
      <c r="X342"/>
    </row>
    <row r="343" spans="24:24" x14ac:dyDescent="0.25">
      <c r="X343"/>
    </row>
    <row r="344" spans="24:24" x14ac:dyDescent="0.25">
      <c r="X344"/>
    </row>
    <row r="345" spans="24:24" x14ac:dyDescent="0.25">
      <c r="X345"/>
    </row>
    <row r="346" spans="24:24" x14ac:dyDescent="0.25">
      <c r="X346"/>
    </row>
    <row r="347" spans="24:24" x14ac:dyDescent="0.25">
      <c r="X347"/>
    </row>
    <row r="348" spans="24:24" x14ac:dyDescent="0.25">
      <c r="X348"/>
    </row>
    <row r="349" spans="24:24" x14ac:dyDescent="0.25">
      <c r="X349"/>
    </row>
    <row r="350" spans="24:24" x14ac:dyDescent="0.25">
      <c r="X350"/>
    </row>
    <row r="351" spans="24:24" x14ac:dyDescent="0.25">
      <c r="X351"/>
    </row>
    <row r="352" spans="24:24" x14ac:dyDescent="0.25">
      <c r="X352"/>
    </row>
    <row r="353" spans="24:24" x14ac:dyDescent="0.25">
      <c r="X353"/>
    </row>
    <row r="354" spans="24:24" x14ac:dyDescent="0.25">
      <c r="X354"/>
    </row>
    <row r="355" spans="24:24" x14ac:dyDescent="0.25">
      <c r="X355"/>
    </row>
    <row r="356" spans="24:24" x14ac:dyDescent="0.25">
      <c r="X356"/>
    </row>
    <row r="357" spans="24:24" x14ac:dyDescent="0.25">
      <c r="X357"/>
    </row>
    <row r="358" spans="24:24" x14ac:dyDescent="0.25">
      <c r="X358"/>
    </row>
    <row r="359" spans="24:24" x14ac:dyDescent="0.25">
      <c r="X359"/>
    </row>
    <row r="360" spans="24:24" x14ac:dyDescent="0.25">
      <c r="X360"/>
    </row>
    <row r="361" spans="24:24" x14ac:dyDescent="0.25">
      <c r="X361"/>
    </row>
    <row r="362" spans="24:24" x14ac:dyDescent="0.25">
      <c r="X362"/>
    </row>
    <row r="363" spans="24:24" x14ac:dyDescent="0.25">
      <c r="X363"/>
    </row>
    <row r="364" spans="24:24" x14ac:dyDescent="0.25">
      <c r="X364"/>
    </row>
    <row r="365" spans="24:24" x14ac:dyDescent="0.25">
      <c r="X365"/>
    </row>
    <row r="366" spans="24:24" x14ac:dyDescent="0.25">
      <c r="X366"/>
    </row>
    <row r="367" spans="24:24" x14ac:dyDescent="0.25">
      <c r="X367"/>
    </row>
    <row r="368" spans="24:24" x14ac:dyDescent="0.25">
      <c r="X368"/>
    </row>
    <row r="369" spans="24:24" x14ac:dyDescent="0.25">
      <c r="X369"/>
    </row>
    <row r="370" spans="24:24" x14ac:dyDescent="0.25">
      <c r="X370"/>
    </row>
    <row r="371" spans="24:24" x14ac:dyDescent="0.25">
      <c r="X371"/>
    </row>
    <row r="372" spans="24:24" x14ac:dyDescent="0.25">
      <c r="X372"/>
    </row>
    <row r="373" spans="24:24" x14ac:dyDescent="0.25">
      <c r="X373"/>
    </row>
    <row r="374" spans="24:24" x14ac:dyDescent="0.25">
      <c r="X374"/>
    </row>
    <row r="375" spans="24:24" x14ac:dyDescent="0.25">
      <c r="X375"/>
    </row>
    <row r="376" spans="24:24" x14ac:dyDescent="0.25">
      <c r="X376"/>
    </row>
    <row r="377" spans="24:24" x14ac:dyDescent="0.25">
      <c r="X377"/>
    </row>
    <row r="378" spans="24:24" x14ac:dyDescent="0.25">
      <c r="X378"/>
    </row>
    <row r="379" spans="24:24" x14ac:dyDescent="0.25">
      <c r="X379"/>
    </row>
    <row r="380" spans="24:24" x14ac:dyDescent="0.25">
      <c r="X380"/>
    </row>
    <row r="381" spans="24:24" x14ac:dyDescent="0.25">
      <c r="X381"/>
    </row>
    <row r="382" spans="24:24" x14ac:dyDescent="0.25">
      <c r="X382"/>
    </row>
    <row r="383" spans="24:24" x14ac:dyDescent="0.25">
      <c r="X383"/>
    </row>
    <row r="384" spans="24:24" x14ac:dyDescent="0.25">
      <c r="X384"/>
    </row>
    <row r="385" spans="24:24" x14ac:dyDescent="0.25">
      <c r="X385"/>
    </row>
    <row r="386" spans="24:24" x14ac:dyDescent="0.25">
      <c r="X386"/>
    </row>
    <row r="387" spans="24:24" x14ac:dyDescent="0.25">
      <c r="X387"/>
    </row>
    <row r="388" spans="24:24" x14ac:dyDescent="0.25">
      <c r="X388"/>
    </row>
    <row r="389" spans="24:24" x14ac:dyDescent="0.25">
      <c r="X389"/>
    </row>
    <row r="390" spans="24:24" x14ac:dyDescent="0.25">
      <c r="X390"/>
    </row>
    <row r="391" spans="24:24" x14ac:dyDescent="0.25">
      <c r="X391"/>
    </row>
    <row r="392" spans="24:24" x14ac:dyDescent="0.25">
      <c r="X392"/>
    </row>
    <row r="393" spans="24:24" x14ac:dyDescent="0.25">
      <c r="X393"/>
    </row>
    <row r="394" spans="24:24" x14ac:dyDescent="0.25">
      <c r="X394"/>
    </row>
    <row r="395" spans="24:24" x14ac:dyDescent="0.25">
      <c r="X395"/>
    </row>
    <row r="396" spans="24:24" x14ac:dyDescent="0.25">
      <c r="X396"/>
    </row>
    <row r="397" spans="24:24" x14ac:dyDescent="0.25">
      <c r="X397"/>
    </row>
    <row r="398" spans="24:24" x14ac:dyDescent="0.25">
      <c r="X398"/>
    </row>
    <row r="399" spans="24:24" x14ac:dyDescent="0.25">
      <c r="X399"/>
    </row>
    <row r="400" spans="24:24" x14ac:dyDescent="0.25">
      <c r="X400"/>
    </row>
    <row r="401" spans="24:24" x14ac:dyDescent="0.25">
      <c r="X401"/>
    </row>
    <row r="402" spans="24:24" x14ac:dyDescent="0.25">
      <c r="X402"/>
    </row>
    <row r="403" spans="24:24" x14ac:dyDescent="0.25">
      <c r="X403"/>
    </row>
    <row r="404" spans="24:24" x14ac:dyDescent="0.25">
      <c r="X404"/>
    </row>
    <row r="405" spans="24:24" x14ac:dyDescent="0.25">
      <c r="X405"/>
    </row>
    <row r="406" spans="24:24" x14ac:dyDescent="0.25">
      <c r="X406"/>
    </row>
    <row r="407" spans="24:24" x14ac:dyDescent="0.25">
      <c r="X407"/>
    </row>
    <row r="408" spans="24:24" x14ac:dyDescent="0.25">
      <c r="X408"/>
    </row>
    <row r="409" spans="24:24" x14ac:dyDescent="0.25">
      <c r="X409"/>
    </row>
    <row r="410" spans="24:24" x14ac:dyDescent="0.25">
      <c r="X410"/>
    </row>
    <row r="411" spans="24:24" x14ac:dyDescent="0.25">
      <c r="X411"/>
    </row>
    <row r="412" spans="24:24" x14ac:dyDescent="0.25">
      <c r="X412"/>
    </row>
    <row r="413" spans="24:24" x14ac:dyDescent="0.25">
      <c r="X413"/>
    </row>
    <row r="414" spans="24:24" x14ac:dyDescent="0.25">
      <c r="X414"/>
    </row>
    <row r="415" spans="24:24" x14ac:dyDescent="0.25">
      <c r="X415"/>
    </row>
    <row r="416" spans="24:24" x14ac:dyDescent="0.25">
      <c r="X416"/>
    </row>
    <row r="417" spans="24:24" x14ac:dyDescent="0.25">
      <c r="X417"/>
    </row>
    <row r="418" spans="24:24" x14ac:dyDescent="0.25">
      <c r="X418"/>
    </row>
    <row r="419" spans="24:24" x14ac:dyDescent="0.25">
      <c r="X419"/>
    </row>
    <row r="420" spans="24:24" x14ac:dyDescent="0.25">
      <c r="X420"/>
    </row>
    <row r="421" spans="24:24" x14ac:dyDescent="0.25">
      <c r="X421"/>
    </row>
    <row r="422" spans="24:24" x14ac:dyDescent="0.25">
      <c r="X422"/>
    </row>
    <row r="423" spans="24:24" x14ac:dyDescent="0.25">
      <c r="X423"/>
    </row>
    <row r="424" spans="24:24" x14ac:dyDescent="0.25">
      <c r="X424"/>
    </row>
    <row r="425" spans="24:24" x14ac:dyDescent="0.25">
      <c r="X425"/>
    </row>
    <row r="426" spans="24:24" x14ac:dyDescent="0.25">
      <c r="X426"/>
    </row>
    <row r="427" spans="24:24" x14ac:dyDescent="0.25">
      <c r="X427"/>
    </row>
    <row r="428" spans="24:24" x14ac:dyDescent="0.25">
      <c r="X428"/>
    </row>
    <row r="429" spans="24:24" x14ac:dyDescent="0.25">
      <c r="X429"/>
    </row>
    <row r="430" spans="24:24" x14ac:dyDescent="0.25">
      <c r="X430"/>
    </row>
    <row r="431" spans="24:24" x14ac:dyDescent="0.25">
      <c r="X431"/>
    </row>
    <row r="432" spans="24:24" x14ac:dyDescent="0.25">
      <c r="X432"/>
    </row>
    <row r="433" spans="24:24" x14ac:dyDescent="0.25">
      <c r="X433"/>
    </row>
    <row r="434" spans="24:24" x14ac:dyDescent="0.25">
      <c r="X434"/>
    </row>
    <row r="435" spans="24:24" x14ac:dyDescent="0.25">
      <c r="X435"/>
    </row>
    <row r="436" spans="24:24" x14ac:dyDescent="0.25">
      <c r="X436"/>
    </row>
    <row r="437" spans="24:24" x14ac:dyDescent="0.25">
      <c r="X437"/>
    </row>
    <row r="438" spans="24:24" x14ac:dyDescent="0.25">
      <c r="X438"/>
    </row>
    <row r="439" spans="24:24" x14ac:dyDescent="0.25">
      <c r="X439"/>
    </row>
    <row r="440" spans="24:24" x14ac:dyDescent="0.25">
      <c r="X440"/>
    </row>
    <row r="441" spans="24:24" x14ac:dyDescent="0.25">
      <c r="X441"/>
    </row>
    <row r="442" spans="24:24" x14ac:dyDescent="0.25">
      <c r="X442"/>
    </row>
    <row r="443" spans="24:24" x14ac:dyDescent="0.25">
      <c r="X443"/>
    </row>
    <row r="444" spans="24:24" x14ac:dyDescent="0.25">
      <c r="X444"/>
    </row>
    <row r="445" spans="24:24" x14ac:dyDescent="0.25">
      <c r="X445"/>
    </row>
    <row r="446" spans="24:24" x14ac:dyDescent="0.25">
      <c r="X446"/>
    </row>
    <row r="447" spans="24:24" x14ac:dyDescent="0.25">
      <c r="X447"/>
    </row>
    <row r="448" spans="24:24" x14ac:dyDescent="0.25">
      <c r="X448"/>
    </row>
    <row r="449" spans="24:24" x14ac:dyDescent="0.25">
      <c r="X449"/>
    </row>
    <row r="450" spans="24:24" x14ac:dyDescent="0.25">
      <c r="X450"/>
    </row>
    <row r="451" spans="24:24" x14ac:dyDescent="0.25">
      <c r="X451"/>
    </row>
    <row r="452" spans="24:24" x14ac:dyDescent="0.25">
      <c r="X452"/>
    </row>
    <row r="453" spans="24:24" x14ac:dyDescent="0.25">
      <c r="X453"/>
    </row>
    <row r="454" spans="24:24" x14ac:dyDescent="0.25">
      <c r="X454"/>
    </row>
    <row r="455" spans="24:24" x14ac:dyDescent="0.25">
      <c r="X455"/>
    </row>
    <row r="456" spans="24:24" x14ac:dyDescent="0.25">
      <c r="X456"/>
    </row>
    <row r="457" spans="24:24" x14ac:dyDescent="0.25">
      <c r="X457"/>
    </row>
    <row r="458" spans="24:24" x14ac:dyDescent="0.25">
      <c r="X458"/>
    </row>
    <row r="459" spans="24:24" x14ac:dyDescent="0.25">
      <c r="X459"/>
    </row>
    <row r="460" spans="24:24" x14ac:dyDescent="0.25">
      <c r="X460"/>
    </row>
    <row r="461" spans="24:24" x14ac:dyDescent="0.25">
      <c r="X461"/>
    </row>
    <row r="462" spans="24:24" x14ac:dyDescent="0.25">
      <c r="X462"/>
    </row>
    <row r="463" spans="24:24" x14ac:dyDescent="0.25">
      <c r="X463"/>
    </row>
    <row r="464" spans="24:24" x14ac:dyDescent="0.25">
      <c r="X464"/>
    </row>
    <row r="465" spans="24:24" x14ac:dyDescent="0.25">
      <c r="X465"/>
    </row>
    <row r="466" spans="24:24" x14ac:dyDescent="0.25">
      <c r="X466"/>
    </row>
    <row r="467" spans="24:24" x14ac:dyDescent="0.25">
      <c r="X467"/>
    </row>
    <row r="468" spans="24:24" x14ac:dyDescent="0.25">
      <c r="X468"/>
    </row>
    <row r="469" spans="24:24" x14ac:dyDescent="0.25">
      <c r="X469"/>
    </row>
    <row r="470" spans="24:24" x14ac:dyDescent="0.25">
      <c r="X470"/>
    </row>
    <row r="471" spans="24:24" x14ac:dyDescent="0.25">
      <c r="X471"/>
    </row>
    <row r="472" spans="24:24" x14ac:dyDescent="0.25">
      <c r="X472"/>
    </row>
    <row r="473" spans="24:24" x14ac:dyDescent="0.25">
      <c r="X473"/>
    </row>
    <row r="474" spans="24:24" x14ac:dyDescent="0.25">
      <c r="X474"/>
    </row>
    <row r="475" spans="24:24" x14ac:dyDescent="0.25">
      <c r="X475"/>
    </row>
    <row r="476" spans="24:24" x14ac:dyDescent="0.25">
      <c r="X476"/>
    </row>
    <row r="477" spans="24:24" x14ac:dyDescent="0.25">
      <c r="X477"/>
    </row>
    <row r="478" spans="24:24" x14ac:dyDescent="0.25">
      <c r="X478"/>
    </row>
    <row r="479" spans="24:24" x14ac:dyDescent="0.25">
      <c r="X479"/>
    </row>
    <row r="480" spans="24:24" x14ac:dyDescent="0.25">
      <c r="X480"/>
    </row>
    <row r="481" spans="24:24" x14ac:dyDescent="0.25">
      <c r="X481"/>
    </row>
    <row r="482" spans="24:24" x14ac:dyDescent="0.25">
      <c r="X482"/>
    </row>
    <row r="483" spans="24:24" x14ac:dyDescent="0.25">
      <c r="X483"/>
    </row>
    <row r="484" spans="24:24" x14ac:dyDescent="0.25">
      <c r="X484"/>
    </row>
    <row r="485" spans="24:24" x14ac:dyDescent="0.25">
      <c r="X485"/>
    </row>
    <row r="486" spans="24:24" x14ac:dyDescent="0.25">
      <c r="X486"/>
    </row>
    <row r="487" spans="24:24" x14ac:dyDescent="0.25">
      <c r="X487"/>
    </row>
    <row r="488" spans="24:24" x14ac:dyDescent="0.25">
      <c r="X488"/>
    </row>
    <row r="489" spans="24:24" x14ac:dyDescent="0.25">
      <c r="X489"/>
    </row>
    <row r="490" spans="24:24" x14ac:dyDescent="0.25">
      <c r="X490"/>
    </row>
    <row r="491" spans="24:24" x14ac:dyDescent="0.25">
      <c r="X491"/>
    </row>
    <row r="492" spans="24:24" x14ac:dyDescent="0.25">
      <c r="X492"/>
    </row>
    <row r="493" spans="24:24" x14ac:dyDescent="0.25">
      <c r="X493"/>
    </row>
    <row r="494" spans="24:24" x14ac:dyDescent="0.25">
      <c r="X494"/>
    </row>
    <row r="495" spans="24:24" x14ac:dyDescent="0.25">
      <c r="X495"/>
    </row>
    <row r="496" spans="24:24" x14ac:dyDescent="0.25">
      <c r="X496"/>
    </row>
    <row r="497" spans="24:24" x14ac:dyDescent="0.25">
      <c r="X497"/>
    </row>
    <row r="498" spans="24:24" x14ac:dyDescent="0.25">
      <c r="X498"/>
    </row>
    <row r="499" spans="24:24" x14ac:dyDescent="0.25">
      <c r="X499"/>
    </row>
    <row r="500" spans="24:24" x14ac:dyDescent="0.25">
      <c r="X500"/>
    </row>
    <row r="501" spans="24:24" x14ac:dyDescent="0.25">
      <c r="X501"/>
    </row>
    <row r="502" spans="24:24" x14ac:dyDescent="0.25">
      <c r="X502"/>
    </row>
    <row r="503" spans="24:24" x14ac:dyDescent="0.25">
      <c r="X503"/>
    </row>
    <row r="504" spans="24:24" x14ac:dyDescent="0.25">
      <c r="X504"/>
    </row>
    <row r="505" spans="24:24" x14ac:dyDescent="0.25">
      <c r="X505"/>
    </row>
    <row r="506" spans="24:24" x14ac:dyDescent="0.25">
      <c r="X506"/>
    </row>
    <row r="507" spans="24:24" x14ac:dyDescent="0.25">
      <c r="X507"/>
    </row>
    <row r="508" spans="24:24" x14ac:dyDescent="0.25">
      <c r="X508"/>
    </row>
    <row r="509" spans="24:24" x14ac:dyDescent="0.25">
      <c r="X509"/>
    </row>
    <row r="510" spans="24:24" x14ac:dyDescent="0.25">
      <c r="X510"/>
    </row>
    <row r="511" spans="24:24" x14ac:dyDescent="0.25">
      <c r="X511"/>
    </row>
    <row r="512" spans="24:24" x14ac:dyDescent="0.25">
      <c r="X512"/>
    </row>
    <row r="513" spans="24:24" x14ac:dyDescent="0.25">
      <c r="X513"/>
    </row>
    <row r="514" spans="24:24" x14ac:dyDescent="0.25">
      <c r="X514"/>
    </row>
    <row r="515" spans="24:24" x14ac:dyDescent="0.25">
      <c r="X515"/>
    </row>
    <row r="516" spans="24:24" x14ac:dyDescent="0.25">
      <c r="X516"/>
    </row>
    <row r="517" spans="24:24" x14ac:dyDescent="0.25">
      <c r="X517"/>
    </row>
    <row r="518" spans="24:24" x14ac:dyDescent="0.25">
      <c r="X518"/>
    </row>
    <row r="519" spans="24:24" x14ac:dyDescent="0.25">
      <c r="X519"/>
    </row>
    <row r="520" spans="24:24" x14ac:dyDescent="0.25">
      <c r="X520"/>
    </row>
    <row r="521" spans="24:24" x14ac:dyDescent="0.25">
      <c r="X521"/>
    </row>
    <row r="522" spans="24:24" x14ac:dyDescent="0.25">
      <c r="X522"/>
    </row>
    <row r="523" spans="24:24" x14ac:dyDescent="0.25">
      <c r="X523"/>
    </row>
    <row r="524" spans="24:24" x14ac:dyDescent="0.25">
      <c r="X524"/>
    </row>
    <row r="525" spans="24:24" x14ac:dyDescent="0.25">
      <c r="X525"/>
    </row>
    <row r="526" spans="24:24" x14ac:dyDescent="0.25">
      <c r="X526"/>
    </row>
    <row r="527" spans="24:24" x14ac:dyDescent="0.25">
      <c r="X527"/>
    </row>
    <row r="528" spans="24:24" x14ac:dyDescent="0.25">
      <c r="X528"/>
    </row>
    <row r="529" spans="24:24" x14ac:dyDescent="0.25">
      <c r="X529"/>
    </row>
    <row r="530" spans="24:24" x14ac:dyDescent="0.25">
      <c r="X530"/>
    </row>
    <row r="531" spans="24:24" x14ac:dyDescent="0.25">
      <c r="X531"/>
    </row>
    <row r="532" spans="24:24" x14ac:dyDescent="0.25">
      <c r="X532"/>
    </row>
    <row r="533" spans="24:24" x14ac:dyDescent="0.25">
      <c r="X533"/>
    </row>
    <row r="534" spans="24:24" x14ac:dyDescent="0.25">
      <c r="X534"/>
    </row>
    <row r="535" spans="24:24" x14ac:dyDescent="0.25">
      <c r="X535"/>
    </row>
    <row r="536" spans="24:24" x14ac:dyDescent="0.25">
      <c r="X536"/>
    </row>
    <row r="537" spans="24:24" x14ac:dyDescent="0.25">
      <c r="X537"/>
    </row>
    <row r="538" spans="24:24" x14ac:dyDescent="0.25">
      <c r="X538"/>
    </row>
    <row r="539" spans="24:24" x14ac:dyDescent="0.25">
      <c r="X539"/>
    </row>
    <row r="540" spans="24:24" x14ac:dyDescent="0.25">
      <c r="X540"/>
    </row>
    <row r="541" spans="24:24" x14ac:dyDescent="0.25">
      <c r="X541"/>
    </row>
    <row r="542" spans="24:24" x14ac:dyDescent="0.25">
      <c r="X542"/>
    </row>
    <row r="543" spans="24:24" x14ac:dyDescent="0.25">
      <c r="X543"/>
    </row>
    <row r="544" spans="24:24" x14ac:dyDescent="0.25">
      <c r="X544"/>
    </row>
    <row r="545" spans="24:24" x14ac:dyDescent="0.25">
      <c r="X545"/>
    </row>
    <row r="546" spans="24:24" x14ac:dyDescent="0.25">
      <c r="X546"/>
    </row>
    <row r="547" spans="24:24" x14ac:dyDescent="0.25">
      <c r="X547"/>
    </row>
    <row r="548" spans="24:24" x14ac:dyDescent="0.25">
      <c r="X548"/>
    </row>
    <row r="549" spans="24:24" x14ac:dyDescent="0.25">
      <c r="X549"/>
    </row>
    <row r="550" spans="24:24" x14ac:dyDescent="0.25">
      <c r="X550"/>
    </row>
    <row r="551" spans="24:24" x14ac:dyDescent="0.25">
      <c r="X551"/>
    </row>
    <row r="552" spans="24:24" x14ac:dyDescent="0.25">
      <c r="X552"/>
    </row>
    <row r="553" spans="24:24" x14ac:dyDescent="0.25">
      <c r="X553"/>
    </row>
    <row r="554" spans="24:24" x14ac:dyDescent="0.25">
      <c r="X554"/>
    </row>
    <row r="555" spans="24:24" x14ac:dyDescent="0.25">
      <c r="X555"/>
    </row>
    <row r="556" spans="24:24" x14ac:dyDescent="0.25">
      <c r="X556"/>
    </row>
    <row r="557" spans="24:24" x14ac:dyDescent="0.25">
      <c r="X557"/>
    </row>
    <row r="558" spans="24:24" x14ac:dyDescent="0.25">
      <c r="X558"/>
    </row>
    <row r="559" spans="24:24" x14ac:dyDescent="0.25">
      <c r="X559"/>
    </row>
    <row r="560" spans="24:24" x14ac:dyDescent="0.25">
      <c r="X560"/>
    </row>
    <row r="561" spans="24:24" x14ac:dyDescent="0.25">
      <c r="X561"/>
    </row>
    <row r="562" spans="24:24" x14ac:dyDescent="0.25">
      <c r="X562"/>
    </row>
    <row r="563" spans="24:24" x14ac:dyDescent="0.25">
      <c r="X563"/>
    </row>
    <row r="564" spans="24:24" x14ac:dyDescent="0.25">
      <c r="X564"/>
    </row>
    <row r="565" spans="24:24" x14ac:dyDescent="0.25">
      <c r="X565"/>
    </row>
    <row r="566" spans="24:24" x14ac:dyDescent="0.25">
      <c r="X566"/>
    </row>
    <row r="567" spans="24:24" x14ac:dyDescent="0.25">
      <c r="X567"/>
    </row>
    <row r="568" spans="24:24" x14ac:dyDescent="0.25">
      <c r="X568"/>
    </row>
    <row r="569" spans="24:24" x14ac:dyDescent="0.25">
      <c r="X569"/>
    </row>
    <row r="570" spans="24:24" x14ac:dyDescent="0.25">
      <c r="X570"/>
    </row>
    <row r="571" spans="24:24" x14ac:dyDescent="0.25">
      <c r="X571"/>
    </row>
    <row r="572" spans="24:24" x14ac:dyDescent="0.25">
      <c r="X572"/>
    </row>
    <row r="573" spans="24:24" x14ac:dyDescent="0.25">
      <c r="X573"/>
    </row>
    <row r="574" spans="24:24" x14ac:dyDescent="0.25">
      <c r="X574"/>
    </row>
    <row r="575" spans="24:24" x14ac:dyDescent="0.25">
      <c r="X575"/>
    </row>
    <row r="576" spans="24:24" x14ac:dyDescent="0.25">
      <c r="X576"/>
    </row>
    <row r="577" spans="24:24" x14ac:dyDescent="0.25">
      <c r="X577"/>
    </row>
    <row r="578" spans="24:24" x14ac:dyDescent="0.25">
      <c r="X578"/>
    </row>
    <row r="579" spans="24:24" x14ac:dyDescent="0.25">
      <c r="X579"/>
    </row>
    <row r="580" spans="24:24" x14ac:dyDescent="0.25">
      <c r="X580"/>
    </row>
    <row r="581" spans="24:24" x14ac:dyDescent="0.25">
      <c r="X581"/>
    </row>
    <row r="582" spans="24:24" x14ac:dyDescent="0.25">
      <c r="X582"/>
    </row>
    <row r="583" spans="24:24" x14ac:dyDescent="0.25">
      <c r="X583"/>
    </row>
    <row r="584" spans="24:24" x14ac:dyDescent="0.25">
      <c r="X584"/>
    </row>
    <row r="585" spans="24:24" x14ac:dyDescent="0.25">
      <c r="X585"/>
    </row>
    <row r="586" spans="24:24" x14ac:dyDescent="0.25">
      <c r="X586"/>
    </row>
    <row r="587" spans="24:24" x14ac:dyDescent="0.25">
      <c r="X587"/>
    </row>
    <row r="588" spans="24:24" x14ac:dyDescent="0.25">
      <c r="X588"/>
    </row>
    <row r="589" spans="24:24" x14ac:dyDescent="0.25">
      <c r="X589"/>
    </row>
    <row r="590" spans="24:24" x14ac:dyDescent="0.25">
      <c r="X590"/>
    </row>
    <row r="591" spans="24:24" x14ac:dyDescent="0.25">
      <c r="X591"/>
    </row>
    <row r="592" spans="24:24" x14ac:dyDescent="0.25">
      <c r="X592"/>
    </row>
    <row r="593" spans="24:24" x14ac:dyDescent="0.25">
      <c r="X593"/>
    </row>
    <row r="594" spans="24:24" x14ac:dyDescent="0.25">
      <c r="X594"/>
    </row>
    <row r="595" spans="24:24" x14ac:dyDescent="0.25">
      <c r="X595"/>
    </row>
    <row r="596" spans="24:24" x14ac:dyDescent="0.25">
      <c r="X596"/>
    </row>
    <row r="597" spans="24:24" x14ac:dyDescent="0.25">
      <c r="X597"/>
    </row>
    <row r="598" spans="24:24" x14ac:dyDescent="0.25">
      <c r="X598"/>
    </row>
    <row r="599" spans="24:24" x14ac:dyDescent="0.25">
      <c r="X599"/>
    </row>
    <row r="600" spans="24:24" x14ac:dyDescent="0.25">
      <c r="X600"/>
    </row>
    <row r="601" spans="24:24" x14ac:dyDescent="0.25">
      <c r="X601"/>
    </row>
    <row r="602" spans="24:24" x14ac:dyDescent="0.25">
      <c r="X602"/>
    </row>
    <row r="603" spans="24:24" x14ac:dyDescent="0.25">
      <c r="X603"/>
    </row>
    <row r="604" spans="24:24" x14ac:dyDescent="0.25">
      <c r="X604"/>
    </row>
    <row r="605" spans="24:24" x14ac:dyDescent="0.25">
      <c r="X605"/>
    </row>
    <row r="606" spans="24:24" x14ac:dyDescent="0.25">
      <c r="X606"/>
    </row>
    <row r="607" spans="24:24" x14ac:dyDescent="0.25">
      <c r="X607"/>
    </row>
    <row r="608" spans="24:24" x14ac:dyDescent="0.25">
      <c r="X608"/>
    </row>
    <row r="609" spans="24:24" x14ac:dyDescent="0.25">
      <c r="X609"/>
    </row>
    <row r="610" spans="24:24" x14ac:dyDescent="0.25">
      <c r="X610"/>
    </row>
    <row r="611" spans="24:24" x14ac:dyDescent="0.25">
      <c r="X611"/>
    </row>
    <row r="612" spans="24:24" x14ac:dyDescent="0.25">
      <c r="X612"/>
    </row>
    <row r="613" spans="24:24" x14ac:dyDescent="0.25">
      <c r="X613"/>
    </row>
    <row r="614" spans="24:24" x14ac:dyDescent="0.25">
      <c r="X614"/>
    </row>
    <row r="615" spans="24:24" x14ac:dyDescent="0.25">
      <c r="X615"/>
    </row>
    <row r="616" spans="24:24" x14ac:dyDescent="0.25">
      <c r="X616"/>
    </row>
    <row r="617" spans="24:24" x14ac:dyDescent="0.25">
      <c r="X617"/>
    </row>
    <row r="618" spans="24:24" x14ac:dyDescent="0.25">
      <c r="X618"/>
    </row>
    <row r="619" spans="24:24" x14ac:dyDescent="0.25">
      <c r="X619"/>
    </row>
    <row r="620" spans="24:24" x14ac:dyDescent="0.25">
      <c r="X620"/>
    </row>
    <row r="621" spans="24:24" x14ac:dyDescent="0.25">
      <c r="X621"/>
    </row>
    <row r="622" spans="24:24" x14ac:dyDescent="0.25">
      <c r="X622"/>
    </row>
    <row r="623" spans="24:24" x14ac:dyDescent="0.25">
      <c r="X623"/>
    </row>
    <row r="624" spans="24:24" x14ac:dyDescent="0.25">
      <c r="X624"/>
    </row>
    <row r="625" spans="24:24" x14ac:dyDescent="0.25">
      <c r="X625"/>
    </row>
    <row r="626" spans="24:24" x14ac:dyDescent="0.25">
      <c r="X626"/>
    </row>
    <row r="627" spans="24:24" x14ac:dyDescent="0.25">
      <c r="X627"/>
    </row>
    <row r="628" spans="24:24" x14ac:dyDescent="0.25">
      <c r="X628"/>
    </row>
    <row r="629" spans="24:24" x14ac:dyDescent="0.25">
      <c r="X629"/>
    </row>
    <row r="630" spans="24:24" x14ac:dyDescent="0.25">
      <c r="X630"/>
    </row>
    <row r="631" spans="24:24" x14ac:dyDescent="0.25">
      <c r="X631"/>
    </row>
    <row r="632" spans="24:24" x14ac:dyDescent="0.25">
      <c r="X632"/>
    </row>
    <row r="633" spans="24:24" x14ac:dyDescent="0.25">
      <c r="X633"/>
    </row>
    <row r="634" spans="24:24" x14ac:dyDescent="0.25">
      <c r="X634"/>
    </row>
    <row r="635" spans="24:24" x14ac:dyDescent="0.25">
      <c r="X635"/>
    </row>
    <row r="636" spans="24:24" x14ac:dyDescent="0.25">
      <c r="X636"/>
    </row>
    <row r="637" spans="24:24" x14ac:dyDescent="0.25">
      <c r="X637"/>
    </row>
    <row r="638" spans="24:24" x14ac:dyDescent="0.25">
      <c r="X638"/>
    </row>
    <row r="639" spans="24:24" x14ac:dyDescent="0.25">
      <c r="X639"/>
    </row>
    <row r="640" spans="24:24" x14ac:dyDescent="0.25">
      <c r="X640"/>
    </row>
    <row r="641" spans="24:24" x14ac:dyDescent="0.25">
      <c r="X641"/>
    </row>
    <row r="642" spans="24:24" x14ac:dyDescent="0.25">
      <c r="X642"/>
    </row>
    <row r="643" spans="24:24" x14ac:dyDescent="0.25">
      <c r="X643"/>
    </row>
    <row r="644" spans="24:24" x14ac:dyDescent="0.25">
      <c r="X644"/>
    </row>
    <row r="645" spans="24:24" x14ac:dyDescent="0.25">
      <c r="X645"/>
    </row>
    <row r="646" spans="24:24" x14ac:dyDescent="0.25">
      <c r="X646"/>
    </row>
    <row r="647" spans="24:24" x14ac:dyDescent="0.25">
      <c r="X647"/>
    </row>
    <row r="648" spans="24:24" x14ac:dyDescent="0.25">
      <c r="X648"/>
    </row>
    <row r="649" spans="24:24" x14ac:dyDescent="0.25">
      <c r="X649"/>
    </row>
    <row r="650" spans="24:24" x14ac:dyDescent="0.25">
      <c r="X650"/>
    </row>
    <row r="651" spans="24:24" x14ac:dyDescent="0.25">
      <c r="X651"/>
    </row>
    <row r="652" spans="24:24" x14ac:dyDescent="0.25">
      <c r="X652"/>
    </row>
    <row r="653" spans="24:24" x14ac:dyDescent="0.25">
      <c r="X653"/>
    </row>
    <row r="654" spans="24:24" x14ac:dyDescent="0.25">
      <c r="X654"/>
    </row>
    <row r="655" spans="24:24" x14ac:dyDescent="0.25">
      <c r="X655"/>
    </row>
    <row r="656" spans="24:24" x14ac:dyDescent="0.25">
      <c r="X656"/>
    </row>
    <row r="657" spans="24:24" x14ac:dyDescent="0.25">
      <c r="X657"/>
    </row>
    <row r="658" spans="24:24" x14ac:dyDescent="0.25">
      <c r="X658"/>
    </row>
    <row r="659" spans="24:24" x14ac:dyDescent="0.25">
      <c r="X659"/>
    </row>
    <row r="660" spans="24:24" x14ac:dyDescent="0.25">
      <c r="X660"/>
    </row>
    <row r="661" spans="24:24" x14ac:dyDescent="0.25">
      <c r="X661"/>
    </row>
    <row r="662" spans="24:24" x14ac:dyDescent="0.25">
      <c r="X662"/>
    </row>
    <row r="663" spans="24:24" x14ac:dyDescent="0.25">
      <c r="X663"/>
    </row>
    <row r="664" spans="24:24" x14ac:dyDescent="0.25">
      <c r="X664"/>
    </row>
    <row r="665" spans="24:24" x14ac:dyDescent="0.25">
      <c r="X665"/>
    </row>
    <row r="666" spans="24:24" x14ac:dyDescent="0.25">
      <c r="X666"/>
    </row>
    <row r="667" spans="24:24" x14ac:dyDescent="0.25">
      <c r="X667"/>
    </row>
    <row r="668" spans="24:24" x14ac:dyDescent="0.25">
      <c r="X668"/>
    </row>
    <row r="669" spans="24:24" x14ac:dyDescent="0.25">
      <c r="X669"/>
    </row>
    <row r="670" spans="24:24" x14ac:dyDescent="0.25">
      <c r="X670"/>
    </row>
    <row r="671" spans="24:24" x14ac:dyDescent="0.25">
      <c r="X671"/>
    </row>
    <row r="672" spans="24:24" x14ac:dyDescent="0.25">
      <c r="X672"/>
    </row>
    <row r="673" spans="24:24" x14ac:dyDescent="0.25">
      <c r="X673"/>
    </row>
    <row r="674" spans="24:24" x14ac:dyDescent="0.25">
      <c r="X674"/>
    </row>
    <row r="675" spans="24:24" x14ac:dyDescent="0.25">
      <c r="X675"/>
    </row>
    <row r="676" spans="24:24" x14ac:dyDescent="0.25">
      <c r="X676"/>
    </row>
    <row r="677" spans="24:24" x14ac:dyDescent="0.25">
      <c r="X677"/>
    </row>
    <row r="678" spans="24:24" x14ac:dyDescent="0.25">
      <c r="X678"/>
    </row>
    <row r="679" spans="24:24" x14ac:dyDescent="0.25">
      <c r="X679"/>
    </row>
    <row r="680" spans="24:24" x14ac:dyDescent="0.25">
      <c r="X680"/>
    </row>
    <row r="681" spans="24:24" x14ac:dyDescent="0.25">
      <c r="X681"/>
    </row>
    <row r="682" spans="24:24" x14ac:dyDescent="0.25">
      <c r="X682"/>
    </row>
    <row r="683" spans="24:24" x14ac:dyDescent="0.25">
      <c r="X683"/>
    </row>
    <row r="684" spans="24:24" x14ac:dyDescent="0.25">
      <c r="X684"/>
    </row>
    <row r="685" spans="24:24" x14ac:dyDescent="0.25">
      <c r="X685"/>
    </row>
    <row r="686" spans="24:24" x14ac:dyDescent="0.25">
      <c r="X686"/>
    </row>
    <row r="687" spans="24:24" x14ac:dyDescent="0.25">
      <c r="X687"/>
    </row>
    <row r="688" spans="24:24" x14ac:dyDescent="0.25">
      <c r="X688"/>
    </row>
    <row r="689" spans="24:24" x14ac:dyDescent="0.25">
      <c r="X689"/>
    </row>
    <row r="690" spans="24:24" x14ac:dyDescent="0.25">
      <c r="X690"/>
    </row>
    <row r="691" spans="24:24" x14ac:dyDescent="0.25">
      <c r="X691"/>
    </row>
    <row r="692" spans="24:24" x14ac:dyDescent="0.25">
      <c r="X692"/>
    </row>
    <row r="693" spans="24:24" x14ac:dyDescent="0.25">
      <c r="X693"/>
    </row>
    <row r="694" spans="24:24" x14ac:dyDescent="0.25">
      <c r="X694"/>
    </row>
    <row r="695" spans="24:24" x14ac:dyDescent="0.25">
      <c r="X695"/>
    </row>
    <row r="696" spans="24:24" x14ac:dyDescent="0.25">
      <c r="X696"/>
    </row>
    <row r="697" spans="24:24" x14ac:dyDescent="0.25">
      <c r="X697"/>
    </row>
    <row r="698" spans="24:24" x14ac:dyDescent="0.25">
      <c r="X698"/>
    </row>
    <row r="699" spans="24:24" x14ac:dyDescent="0.25">
      <c r="X699"/>
    </row>
    <row r="700" spans="24:24" x14ac:dyDescent="0.25">
      <c r="X700"/>
    </row>
    <row r="701" spans="24:24" x14ac:dyDescent="0.25">
      <c r="X701"/>
    </row>
    <row r="702" spans="24:24" x14ac:dyDescent="0.25">
      <c r="X702"/>
    </row>
    <row r="703" spans="24:24" x14ac:dyDescent="0.25">
      <c r="X703"/>
    </row>
    <row r="704" spans="24:24" x14ac:dyDescent="0.25">
      <c r="X704"/>
    </row>
    <row r="705" spans="24:24" x14ac:dyDescent="0.25">
      <c r="X705"/>
    </row>
    <row r="706" spans="24:24" x14ac:dyDescent="0.25">
      <c r="X706"/>
    </row>
    <row r="707" spans="24:24" x14ac:dyDescent="0.25">
      <c r="X707"/>
    </row>
    <row r="708" spans="24:24" x14ac:dyDescent="0.25">
      <c r="X708"/>
    </row>
    <row r="709" spans="24:24" x14ac:dyDescent="0.25">
      <c r="X709"/>
    </row>
    <row r="710" spans="24:24" x14ac:dyDescent="0.25">
      <c r="X710"/>
    </row>
    <row r="711" spans="24:24" x14ac:dyDescent="0.25">
      <c r="X711"/>
    </row>
    <row r="712" spans="24:24" x14ac:dyDescent="0.25">
      <c r="X712"/>
    </row>
    <row r="713" spans="24:24" x14ac:dyDescent="0.25">
      <c r="X713"/>
    </row>
    <row r="714" spans="24:24" x14ac:dyDescent="0.25">
      <c r="X714"/>
    </row>
    <row r="715" spans="24:24" x14ac:dyDescent="0.25">
      <c r="X715"/>
    </row>
    <row r="716" spans="24:24" x14ac:dyDescent="0.25">
      <c r="X716"/>
    </row>
    <row r="717" spans="24:24" x14ac:dyDescent="0.25">
      <c r="X717"/>
    </row>
    <row r="718" spans="24:24" x14ac:dyDescent="0.25">
      <c r="X718"/>
    </row>
    <row r="719" spans="24:24" x14ac:dyDescent="0.25">
      <c r="X719"/>
    </row>
    <row r="720" spans="24:24" x14ac:dyDescent="0.25">
      <c r="X720"/>
    </row>
    <row r="721" spans="24:24" x14ac:dyDescent="0.25">
      <c r="X721"/>
    </row>
    <row r="722" spans="24:24" x14ac:dyDescent="0.25">
      <c r="X722"/>
    </row>
    <row r="723" spans="24:24" x14ac:dyDescent="0.25">
      <c r="X723"/>
    </row>
    <row r="724" spans="24:24" x14ac:dyDescent="0.25">
      <c r="X724"/>
    </row>
    <row r="725" spans="24:24" x14ac:dyDescent="0.25">
      <c r="X725"/>
    </row>
    <row r="726" spans="24:24" x14ac:dyDescent="0.25">
      <c r="X726"/>
    </row>
    <row r="727" spans="24:24" x14ac:dyDescent="0.25">
      <c r="X727"/>
    </row>
    <row r="728" spans="24:24" x14ac:dyDescent="0.25">
      <c r="X728"/>
    </row>
    <row r="729" spans="24:24" x14ac:dyDescent="0.25">
      <c r="X729"/>
    </row>
    <row r="730" spans="24:24" x14ac:dyDescent="0.25">
      <c r="X730"/>
    </row>
    <row r="731" spans="24:24" x14ac:dyDescent="0.25">
      <c r="X731"/>
    </row>
    <row r="732" spans="24:24" x14ac:dyDescent="0.25">
      <c r="X732"/>
    </row>
    <row r="733" spans="24:24" x14ac:dyDescent="0.25">
      <c r="X733"/>
    </row>
    <row r="734" spans="24:24" x14ac:dyDescent="0.25">
      <c r="X734"/>
    </row>
    <row r="735" spans="24:24" x14ac:dyDescent="0.25">
      <c r="X735"/>
    </row>
    <row r="736" spans="24:24" x14ac:dyDescent="0.25">
      <c r="X736"/>
    </row>
    <row r="737" spans="24:24" x14ac:dyDescent="0.25">
      <c r="X737"/>
    </row>
    <row r="738" spans="24:24" x14ac:dyDescent="0.25">
      <c r="X738"/>
    </row>
    <row r="739" spans="24:24" x14ac:dyDescent="0.25">
      <c r="X739"/>
    </row>
    <row r="740" spans="24:24" x14ac:dyDescent="0.25">
      <c r="X740"/>
    </row>
    <row r="741" spans="24:24" x14ac:dyDescent="0.25">
      <c r="X741"/>
    </row>
    <row r="742" spans="24:24" x14ac:dyDescent="0.25">
      <c r="X742"/>
    </row>
    <row r="743" spans="24:24" x14ac:dyDescent="0.25">
      <c r="X743"/>
    </row>
    <row r="744" spans="24:24" x14ac:dyDescent="0.25">
      <c r="X744"/>
    </row>
    <row r="745" spans="24:24" x14ac:dyDescent="0.25">
      <c r="X745"/>
    </row>
    <row r="746" spans="24:24" x14ac:dyDescent="0.25">
      <c r="X746"/>
    </row>
    <row r="747" spans="24:24" x14ac:dyDescent="0.25">
      <c r="X747"/>
    </row>
    <row r="748" spans="24:24" x14ac:dyDescent="0.25">
      <c r="X748"/>
    </row>
    <row r="749" spans="24:24" x14ac:dyDescent="0.25">
      <c r="X749"/>
    </row>
    <row r="750" spans="24:24" x14ac:dyDescent="0.25">
      <c r="X750"/>
    </row>
    <row r="751" spans="24:24" x14ac:dyDescent="0.25">
      <c r="X751"/>
    </row>
    <row r="752" spans="24:24" x14ac:dyDescent="0.25">
      <c r="X752"/>
    </row>
    <row r="753" spans="24:24" x14ac:dyDescent="0.25">
      <c r="X753"/>
    </row>
    <row r="754" spans="24:24" x14ac:dyDescent="0.25">
      <c r="X754"/>
    </row>
    <row r="755" spans="24:24" x14ac:dyDescent="0.25">
      <c r="X755"/>
    </row>
    <row r="756" spans="24:24" x14ac:dyDescent="0.25">
      <c r="X756"/>
    </row>
    <row r="757" spans="24:24" x14ac:dyDescent="0.25">
      <c r="X757"/>
    </row>
    <row r="758" spans="24:24" x14ac:dyDescent="0.25">
      <c r="X758"/>
    </row>
    <row r="759" spans="24:24" x14ac:dyDescent="0.25">
      <c r="X759"/>
    </row>
    <row r="760" spans="24:24" x14ac:dyDescent="0.25">
      <c r="X760"/>
    </row>
    <row r="761" spans="24:24" x14ac:dyDescent="0.25">
      <c r="X761"/>
    </row>
    <row r="762" spans="24:24" x14ac:dyDescent="0.25">
      <c r="X762"/>
    </row>
    <row r="763" spans="24:24" x14ac:dyDescent="0.25">
      <c r="X763"/>
    </row>
    <row r="764" spans="24:24" x14ac:dyDescent="0.25">
      <c r="X764"/>
    </row>
    <row r="765" spans="24:24" x14ac:dyDescent="0.25">
      <c r="X765"/>
    </row>
    <row r="766" spans="24:24" x14ac:dyDescent="0.25">
      <c r="X766"/>
    </row>
    <row r="767" spans="24:24" x14ac:dyDescent="0.25">
      <c r="X767"/>
    </row>
    <row r="768" spans="24:24" x14ac:dyDescent="0.25">
      <c r="X768"/>
    </row>
    <row r="769" spans="24:24" x14ac:dyDescent="0.25">
      <c r="X769"/>
    </row>
    <row r="770" spans="24:24" x14ac:dyDescent="0.25">
      <c r="X770"/>
    </row>
    <row r="771" spans="24:24" x14ac:dyDescent="0.25">
      <c r="X771"/>
    </row>
    <row r="772" spans="24:24" x14ac:dyDescent="0.25">
      <c r="X772"/>
    </row>
    <row r="773" spans="24:24" x14ac:dyDescent="0.25">
      <c r="X773"/>
    </row>
    <row r="774" spans="24:24" x14ac:dyDescent="0.25">
      <c r="X774"/>
    </row>
    <row r="775" spans="24:24" x14ac:dyDescent="0.25">
      <c r="X775"/>
    </row>
    <row r="776" spans="24:24" x14ac:dyDescent="0.25">
      <c r="X776"/>
    </row>
    <row r="777" spans="24:24" x14ac:dyDescent="0.25">
      <c r="X777"/>
    </row>
    <row r="778" spans="24:24" x14ac:dyDescent="0.25">
      <c r="X778"/>
    </row>
    <row r="779" spans="24:24" x14ac:dyDescent="0.25">
      <c r="X779"/>
    </row>
    <row r="780" spans="24:24" x14ac:dyDescent="0.25">
      <c r="X780"/>
    </row>
    <row r="781" spans="24:24" x14ac:dyDescent="0.25">
      <c r="X781"/>
    </row>
    <row r="782" spans="24:24" x14ac:dyDescent="0.25">
      <c r="X782"/>
    </row>
    <row r="783" spans="24:24" x14ac:dyDescent="0.25">
      <c r="X783"/>
    </row>
    <row r="784" spans="24:24" x14ac:dyDescent="0.25">
      <c r="X784"/>
    </row>
    <row r="785" spans="24:24" x14ac:dyDescent="0.25">
      <c r="X785"/>
    </row>
    <row r="786" spans="24:24" x14ac:dyDescent="0.25">
      <c r="X786"/>
    </row>
    <row r="787" spans="24:24" x14ac:dyDescent="0.25">
      <c r="X787"/>
    </row>
    <row r="788" spans="24:24" x14ac:dyDescent="0.25">
      <c r="X788"/>
    </row>
    <row r="789" spans="24:24" x14ac:dyDescent="0.25">
      <c r="X789"/>
    </row>
    <row r="790" spans="24:24" x14ac:dyDescent="0.25">
      <c r="X790"/>
    </row>
    <row r="791" spans="24:24" x14ac:dyDescent="0.25">
      <c r="X791"/>
    </row>
    <row r="792" spans="24:24" x14ac:dyDescent="0.25">
      <c r="X792"/>
    </row>
    <row r="793" spans="24:24" x14ac:dyDescent="0.25">
      <c r="X793"/>
    </row>
    <row r="794" spans="24:24" x14ac:dyDescent="0.25">
      <c r="X794"/>
    </row>
    <row r="795" spans="24:24" x14ac:dyDescent="0.25">
      <c r="X795"/>
    </row>
    <row r="796" spans="24:24" x14ac:dyDescent="0.25">
      <c r="X796"/>
    </row>
    <row r="797" spans="24:24" x14ac:dyDescent="0.25">
      <c r="X797"/>
    </row>
    <row r="798" spans="24:24" x14ac:dyDescent="0.25">
      <c r="X798"/>
    </row>
    <row r="799" spans="24:24" x14ac:dyDescent="0.25">
      <c r="X799"/>
    </row>
    <row r="800" spans="24:24" x14ac:dyDescent="0.25">
      <c r="X800"/>
    </row>
    <row r="801" spans="24:24" x14ac:dyDescent="0.25">
      <c r="X801"/>
    </row>
    <row r="802" spans="24:24" x14ac:dyDescent="0.25">
      <c r="X802"/>
    </row>
    <row r="803" spans="24:24" x14ac:dyDescent="0.25">
      <c r="X803"/>
    </row>
    <row r="804" spans="24:24" x14ac:dyDescent="0.25">
      <c r="X804"/>
    </row>
    <row r="805" spans="24:24" x14ac:dyDescent="0.25">
      <c r="X805"/>
    </row>
    <row r="806" spans="24:24" x14ac:dyDescent="0.25">
      <c r="X806"/>
    </row>
    <row r="807" spans="24:24" x14ac:dyDescent="0.25">
      <c r="X807"/>
    </row>
    <row r="808" spans="24:24" x14ac:dyDescent="0.25">
      <c r="X808"/>
    </row>
    <row r="809" spans="24:24" x14ac:dyDescent="0.25">
      <c r="X809"/>
    </row>
    <row r="810" spans="24:24" x14ac:dyDescent="0.25">
      <c r="X810"/>
    </row>
    <row r="811" spans="24:24" x14ac:dyDescent="0.25">
      <c r="X811"/>
    </row>
    <row r="812" spans="24:24" x14ac:dyDescent="0.25">
      <c r="X812"/>
    </row>
    <row r="813" spans="24:24" x14ac:dyDescent="0.25">
      <c r="X813"/>
    </row>
    <row r="814" spans="24:24" x14ac:dyDescent="0.25">
      <c r="X814"/>
    </row>
    <row r="815" spans="24:24" x14ac:dyDescent="0.25">
      <c r="X815"/>
    </row>
    <row r="816" spans="24:24" x14ac:dyDescent="0.25">
      <c r="X816"/>
    </row>
    <row r="817" spans="24:24" x14ac:dyDescent="0.25">
      <c r="X817"/>
    </row>
    <row r="818" spans="24:24" x14ac:dyDescent="0.25">
      <c r="X818"/>
    </row>
    <row r="819" spans="24:24" x14ac:dyDescent="0.25">
      <c r="X819"/>
    </row>
    <row r="820" spans="24:24" x14ac:dyDescent="0.25">
      <c r="X820"/>
    </row>
    <row r="821" spans="24:24" x14ac:dyDescent="0.25">
      <c r="X821"/>
    </row>
    <row r="822" spans="24:24" x14ac:dyDescent="0.25">
      <c r="X822"/>
    </row>
    <row r="823" spans="24:24" x14ac:dyDescent="0.25">
      <c r="X823"/>
    </row>
    <row r="824" spans="24:24" x14ac:dyDescent="0.25">
      <c r="X824"/>
    </row>
    <row r="825" spans="24:24" x14ac:dyDescent="0.25">
      <c r="X825"/>
    </row>
    <row r="826" spans="24:24" x14ac:dyDescent="0.25">
      <c r="X826"/>
    </row>
    <row r="827" spans="24:24" x14ac:dyDescent="0.25">
      <c r="X827"/>
    </row>
    <row r="828" spans="24:24" x14ac:dyDescent="0.25">
      <c r="X828"/>
    </row>
    <row r="829" spans="24:24" x14ac:dyDescent="0.25">
      <c r="X829"/>
    </row>
    <row r="830" spans="24:24" x14ac:dyDescent="0.25">
      <c r="X830"/>
    </row>
    <row r="831" spans="24:24" x14ac:dyDescent="0.25">
      <c r="X831"/>
    </row>
    <row r="832" spans="24:24" x14ac:dyDescent="0.25">
      <c r="X832"/>
    </row>
    <row r="833" spans="24:24" x14ac:dyDescent="0.25">
      <c r="X833"/>
    </row>
    <row r="834" spans="24:24" x14ac:dyDescent="0.25">
      <c r="X834"/>
    </row>
    <row r="835" spans="24:24" x14ac:dyDescent="0.25">
      <c r="X835"/>
    </row>
    <row r="836" spans="24:24" x14ac:dyDescent="0.25">
      <c r="X836"/>
    </row>
    <row r="837" spans="24:24" x14ac:dyDescent="0.25">
      <c r="X837"/>
    </row>
    <row r="838" spans="24:24" x14ac:dyDescent="0.25">
      <c r="X838"/>
    </row>
    <row r="839" spans="24:24" x14ac:dyDescent="0.25">
      <c r="X839"/>
    </row>
    <row r="840" spans="24:24" x14ac:dyDescent="0.25">
      <c r="X840"/>
    </row>
    <row r="841" spans="24:24" x14ac:dyDescent="0.25">
      <c r="X841"/>
    </row>
    <row r="842" spans="24:24" x14ac:dyDescent="0.25">
      <c r="X842"/>
    </row>
    <row r="843" spans="24:24" x14ac:dyDescent="0.25">
      <c r="X843"/>
    </row>
    <row r="844" spans="24:24" x14ac:dyDescent="0.25">
      <c r="X844"/>
    </row>
    <row r="845" spans="24:24" x14ac:dyDescent="0.25">
      <c r="X845"/>
    </row>
    <row r="846" spans="24:24" x14ac:dyDescent="0.25">
      <c r="X846"/>
    </row>
    <row r="847" spans="24:24" x14ac:dyDescent="0.25">
      <c r="X847"/>
    </row>
    <row r="848" spans="24:24" x14ac:dyDescent="0.25">
      <c r="X848"/>
    </row>
    <row r="849" spans="24:24" x14ac:dyDescent="0.25">
      <c r="X849"/>
    </row>
    <row r="850" spans="24:24" x14ac:dyDescent="0.25">
      <c r="X850"/>
    </row>
    <row r="851" spans="24:24" x14ac:dyDescent="0.25">
      <c r="X851"/>
    </row>
    <row r="852" spans="24:24" x14ac:dyDescent="0.25">
      <c r="X852"/>
    </row>
    <row r="853" spans="24:24" x14ac:dyDescent="0.25">
      <c r="X853"/>
    </row>
    <row r="854" spans="24:24" x14ac:dyDescent="0.25">
      <c r="X854"/>
    </row>
    <row r="855" spans="24:24" x14ac:dyDescent="0.25">
      <c r="X855"/>
    </row>
    <row r="856" spans="24:24" x14ac:dyDescent="0.25">
      <c r="X856"/>
    </row>
    <row r="857" spans="24:24" x14ac:dyDescent="0.25">
      <c r="X857"/>
    </row>
    <row r="858" spans="24:24" x14ac:dyDescent="0.25">
      <c r="X858"/>
    </row>
    <row r="859" spans="24:24" x14ac:dyDescent="0.25">
      <c r="X859"/>
    </row>
    <row r="860" spans="24:24" x14ac:dyDescent="0.25">
      <c r="X860"/>
    </row>
    <row r="861" spans="24:24" x14ac:dyDescent="0.25">
      <c r="X861"/>
    </row>
    <row r="862" spans="24:24" x14ac:dyDescent="0.25">
      <c r="X862"/>
    </row>
    <row r="863" spans="24:24" x14ac:dyDescent="0.25">
      <c r="X863"/>
    </row>
    <row r="864" spans="24:24" x14ac:dyDescent="0.25">
      <c r="X864"/>
    </row>
    <row r="865" spans="24:24" x14ac:dyDescent="0.25">
      <c r="X865"/>
    </row>
    <row r="866" spans="24:24" x14ac:dyDescent="0.25">
      <c r="X866"/>
    </row>
    <row r="867" spans="24:24" x14ac:dyDescent="0.25">
      <c r="X867"/>
    </row>
    <row r="868" spans="24:24" x14ac:dyDescent="0.25">
      <c r="X868"/>
    </row>
    <row r="869" spans="24:24" x14ac:dyDescent="0.25">
      <c r="X869"/>
    </row>
    <row r="870" spans="24:24" x14ac:dyDescent="0.25">
      <c r="X870"/>
    </row>
    <row r="871" spans="24:24" x14ac:dyDescent="0.25">
      <c r="X871"/>
    </row>
    <row r="872" spans="24:24" x14ac:dyDescent="0.25">
      <c r="X872"/>
    </row>
    <row r="873" spans="24:24" x14ac:dyDescent="0.25">
      <c r="X873"/>
    </row>
    <row r="874" spans="24:24" x14ac:dyDescent="0.25">
      <c r="X874"/>
    </row>
    <row r="875" spans="24:24" x14ac:dyDescent="0.25">
      <c r="X875"/>
    </row>
    <row r="876" spans="24:24" x14ac:dyDescent="0.25">
      <c r="X876"/>
    </row>
    <row r="877" spans="24:24" x14ac:dyDescent="0.25">
      <c r="X877"/>
    </row>
    <row r="878" spans="24:24" x14ac:dyDescent="0.25">
      <c r="X878"/>
    </row>
    <row r="879" spans="24:24" x14ac:dyDescent="0.25">
      <c r="X879"/>
    </row>
    <row r="880" spans="24:24" x14ac:dyDescent="0.25">
      <c r="X880"/>
    </row>
    <row r="881" spans="24:24" x14ac:dyDescent="0.25">
      <c r="X881"/>
    </row>
    <row r="882" spans="24:24" x14ac:dyDescent="0.25">
      <c r="X882"/>
    </row>
    <row r="883" spans="24:24" x14ac:dyDescent="0.25">
      <c r="X883"/>
    </row>
    <row r="884" spans="24:24" x14ac:dyDescent="0.25">
      <c r="X884"/>
    </row>
    <row r="885" spans="24:24" x14ac:dyDescent="0.25">
      <c r="X885"/>
    </row>
    <row r="886" spans="24:24" x14ac:dyDescent="0.25">
      <c r="X886"/>
    </row>
    <row r="887" spans="24:24" x14ac:dyDescent="0.25">
      <c r="X887"/>
    </row>
    <row r="888" spans="24:24" x14ac:dyDescent="0.25">
      <c r="X888"/>
    </row>
    <row r="889" spans="24:24" x14ac:dyDescent="0.25">
      <c r="X889"/>
    </row>
    <row r="890" spans="24:24" x14ac:dyDescent="0.25">
      <c r="X890"/>
    </row>
    <row r="891" spans="24:24" x14ac:dyDescent="0.25">
      <c r="X891"/>
    </row>
    <row r="892" spans="24:24" x14ac:dyDescent="0.25">
      <c r="X892"/>
    </row>
    <row r="893" spans="24:24" x14ac:dyDescent="0.25">
      <c r="X893"/>
    </row>
    <row r="894" spans="24:24" x14ac:dyDescent="0.25">
      <c r="X894"/>
    </row>
    <row r="895" spans="24:24" x14ac:dyDescent="0.25">
      <c r="X895"/>
    </row>
    <row r="896" spans="24:24" x14ac:dyDescent="0.25">
      <c r="X896"/>
    </row>
    <row r="897" spans="24:24" x14ac:dyDescent="0.25">
      <c r="X897"/>
    </row>
    <row r="898" spans="24:24" x14ac:dyDescent="0.25">
      <c r="X898"/>
    </row>
    <row r="899" spans="24:24" x14ac:dyDescent="0.25">
      <c r="X899"/>
    </row>
    <row r="900" spans="24:24" x14ac:dyDescent="0.25">
      <c r="X900"/>
    </row>
    <row r="901" spans="24:24" x14ac:dyDescent="0.25">
      <c r="X901"/>
    </row>
    <row r="902" spans="24:24" x14ac:dyDescent="0.25">
      <c r="X902"/>
    </row>
    <row r="903" spans="24:24" x14ac:dyDescent="0.25">
      <c r="X903"/>
    </row>
    <row r="904" spans="24:24" x14ac:dyDescent="0.25">
      <c r="X904"/>
    </row>
    <row r="905" spans="24:24" x14ac:dyDescent="0.25">
      <c r="X905"/>
    </row>
    <row r="906" spans="24:24" x14ac:dyDescent="0.25">
      <c r="X906"/>
    </row>
    <row r="907" spans="24:24" x14ac:dyDescent="0.25">
      <c r="X907"/>
    </row>
    <row r="908" spans="24:24" x14ac:dyDescent="0.25">
      <c r="X908"/>
    </row>
    <row r="909" spans="24:24" x14ac:dyDescent="0.25">
      <c r="X909"/>
    </row>
    <row r="910" spans="24:24" x14ac:dyDescent="0.25">
      <c r="X910"/>
    </row>
    <row r="911" spans="24:24" x14ac:dyDescent="0.25">
      <c r="X911"/>
    </row>
    <row r="912" spans="24:24" x14ac:dyDescent="0.25">
      <c r="X912"/>
    </row>
    <row r="913" spans="24:24" x14ac:dyDescent="0.25">
      <c r="X913"/>
    </row>
    <row r="914" spans="24:24" x14ac:dyDescent="0.25">
      <c r="X914"/>
    </row>
    <row r="915" spans="24:24" x14ac:dyDescent="0.25">
      <c r="X915"/>
    </row>
    <row r="916" spans="24:24" x14ac:dyDescent="0.25">
      <c r="X916"/>
    </row>
    <row r="917" spans="24:24" x14ac:dyDescent="0.25">
      <c r="X917"/>
    </row>
    <row r="918" spans="24:24" x14ac:dyDescent="0.25">
      <c r="X918"/>
    </row>
    <row r="919" spans="24:24" x14ac:dyDescent="0.25">
      <c r="X919"/>
    </row>
    <row r="920" spans="24:24" x14ac:dyDescent="0.25">
      <c r="X920"/>
    </row>
    <row r="921" spans="24:24" x14ac:dyDescent="0.25">
      <c r="X921"/>
    </row>
    <row r="922" spans="24:24" x14ac:dyDescent="0.25">
      <c r="X922"/>
    </row>
    <row r="923" spans="24:24" x14ac:dyDescent="0.25">
      <c r="X923"/>
    </row>
    <row r="924" spans="24:24" x14ac:dyDescent="0.25">
      <c r="X924"/>
    </row>
    <row r="925" spans="24:24" x14ac:dyDescent="0.25">
      <c r="X925"/>
    </row>
    <row r="926" spans="24:24" x14ac:dyDescent="0.25">
      <c r="X926"/>
    </row>
    <row r="927" spans="24:24" x14ac:dyDescent="0.25">
      <c r="X927"/>
    </row>
    <row r="928" spans="24:24" x14ac:dyDescent="0.25">
      <c r="X928"/>
    </row>
    <row r="929" spans="24:24" x14ac:dyDescent="0.25">
      <c r="X929"/>
    </row>
    <row r="930" spans="24:24" x14ac:dyDescent="0.25">
      <c r="X930"/>
    </row>
    <row r="931" spans="24:24" x14ac:dyDescent="0.25">
      <c r="X931"/>
    </row>
    <row r="932" spans="24:24" x14ac:dyDescent="0.25">
      <c r="X932"/>
    </row>
    <row r="933" spans="24:24" x14ac:dyDescent="0.25">
      <c r="X933"/>
    </row>
    <row r="934" spans="24:24" x14ac:dyDescent="0.25">
      <c r="X934"/>
    </row>
    <row r="935" spans="24:24" x14ac:dyDescent="0.25">
      <c r="X935"/>
    </row>
    <row r="936" spans="24:24" x14ac:dyDescent="0.25">
      <c r="X936"/>
    </row>
    <row r="937" spans="24:24" x14ac:dyDescent="0.25">
      <c r="X937"/>
    </row>
    <row r="938" spans="24:24" x14ac:dyDescent="0.25">
      <c r="X938"/>
    </row>
    <row r="939" spans="24:24" x14ac:dyDescent="0.25">
      <c r="X939"/>
    </row>
    <row r="940" spans="24:24" x14ac:dyDescent="0.25">
      <c r="X940"/>
    </row>
    <row r="941" spans="24:24" x14ac:dyDescent="0.25">
      <c r="X941"/>
    </row>
    <row r="942" spans="24:24" x14ac:dyDescent="0.25">
      <c r="X942"/>
    </row>
    <row r="943" spans="24:24" x14ac:dyDescent="0.25">
      <c r="X943"/>
    </row>
    <row r="944" spans="24:24" x14ac:dyDescent="0.25">
      <c r="X944"/>
    </row>
    <row r="945" spans="24:24" x14ac:dyDescent="0.25">
      <c r="X945"/>
    </row>
    <row r="946" spans="24:24" x14ac:dyDescent="0.25">
      <c r="X946"/>
    </row>
    <row r="947" spans="24:24" x14ac:dyDescent="0.25">
      <c r="X947"/>
    </row>
    <row r="948" spans="24:24" x14ac:dyDescent="0.25">
      <c r="X948"/>
    </row>
    <row r="949" spans="24:24" x14ac:dyDescent="0.25">
      <c r="X949"/>
    </row>
    <row r="950" spans="24:24" x14ac:dyDescent="0.25">
      <c r="X950"/>
    </row>
    <row r="951" spans="24:24" x14ac:dyDescent="0.25">
      <c r="X951"/>
    </row>
    <row r="952" spans="24:24" x14ac:dyDescent="0.25">
      <c r="X952"/>
    </row>
    <row r="953" spans="24:24" x14ac:dyDescent="0.25">
      <c r="X953"/>
    </row>
    <row r="954" spans="24:24" x14ac:dyDescent="0.25">
      <c r="X954"/>
    </row>
    <row r="955" spans="24:24" x14ac:dyDescent="0.25">
      <c r="X955"/>
    </row>
    <row r="956" spans="24:24" x14ac:dyDescent="0.25">
      <c r="X956"/>
    </row>
    <row r="957" spans="24:24" x14ac:dyDescent="0.25">
      <c r="X957"/>
    </row>
    <row r="958" spans="24:24" x14ac:dyDescent="0.25">
      <c r="X958"/>
    </row>
    <row r="959" spans="24:24" x14ac:dyDescent="0.25">
      <c r="X959"/>
    </row>
    <row r="960" spans="24:24" x14ac:dyDescent="0.25">
      <c r="X960"/>
    </row>
    <row r="961" spans="24:24" x14ac:dyDescent="0.25">
      <c r="X961"/>
    </row>
    <row r="962" spans="24:24" x14ac:dyDescent="0.25">
      <c r="X962"/>
    </row>
    <row r="963" spans="24:24" x14ac:dyDescent="0.25">
      <c r="X963"/>
    </row>
    <row r="964" spans="24:24" x14ac:dyDescent="0.25">
      <c r="X964"/>
    </row>
    <row r="965" spans="24:24" x14ac:dyDescent="0.25">
      <c r="X965"/>
    </row>
    <row r="966" spans="24:24" x14ac:dyDescent="0.25">
      <c r="X966"/>
    </row>
    <row r="967" spans="24:24" x14ac:dyDescent="0.25">
      <c r="X967"/>
    </row>
    <row r="968" spans="24:24" x14ac:dyDescent="0.25">
      <c r="X968"/>
    </row>
    <row r="969" spans="24:24" x14ac:dyDescent="0.25">
      <c r="X969"/>
    </row>
    <row r="970" spans="24:24" x14ac:dyDescent="0.25">
      <c r="X970"/>
    </row>
    <row r="971" spans="24:24" x14ac:dyDescent="0.25">
      <c r="X971"/>
    </row>
    <row r="972" spans="24:24" x14ac:dyDescent="0.25">
      <c r="X972"/>
    </row>
    <row r="973" spans="24:24" x14ac:dyDescent="0.25">
      <c r="X973"/>
    </row>
    <row r="974" spans="24:24" x14ac:dyDescent="0.25">
      <c r="X974"/>
    </row>
    <row r="975" spans="24:24" x14ac:dyDescent="0.25">
      <c r="X975"/>
    </row>
    <row r="976" spans="24:24" x14ac:dyDescent="0.25">
      <c r="X976"/>
    </row>
    <row r="977" spans="24:24" x14ac:dyDescent="0.25">
      <c r="X977"/>
    </row>
    <row r="978" spans="24:24" x14ac:dyDescent="0.25">
      <c r="X978"/>
    </row>
    <row r="979" spans="24:24" x14ac:dyDescent="0.25">
      <c r="X979"/>
    </row>
    <row r="980" spans="24:24" x14ac:dyDescent="0.25">
      <c r="X980"/>
    </row>
    <row r="981" spans="24:24" x14ac:dyDescent="0.25">
      <c r="X981"/>
    </row>
    <row r="982" spans="24:24" x14ac:dyDescent="0.25">
      <c r="X982"/>
    </row>
    <row r="983" spans="24:24" x14ac:dyDescent="0.25">
      <c r="X983"/>
    </row>
    <row r="984" spans="24:24" x14ac:dyDescent="0.25">
      <c r="X984"/>
    </row>
    <row r="985" spans="24:24" x14ac:dyDescent="0.25">
      <c r="X985"/>
    </row>
    <row r="986" spans="24:24" x14ac:dyDescent="0.25">
      <c r="X986"/>
    </row>
    <row r="987" spans="24:24" x14ac:dyDescent="0.25">
      <c r="X987"/>
    </row>
    <row r="988" spans="24:24" x14ac:dyDescent="0.25">
      <c r="X988"/>
    </row>
    <row r="989" spans="24:24" x14ac:dyDescent="0.25">
      <c r="X989"/>
    </row>
    <row r="990" spans="24:24" x14ac:dyDescent="0.25">
      <c r="X990"/>
    </row>
    <row r="991" spans="24:24" x14ac:dyDescent="0.25">
      <c r="X991"/>
    </row>
    <row r="992" spans="24:24" x14ac:dyDescent="0.25">
      <c r="X992"/>
    </row>
    <row r="993" spans="24:24" x14ac:dyDescent="0.25">
      <c r="X993"/>
    </row>
    <row r="994" spans="24:24" x14ac:dyDescent="0.25">
      <c r="X994"/>
    </row>
    <row r="995" spans="24:24" x14ac:dyDescent="0.25">
      <c r="X995"/>
    </row>
    <row r="996" spans="24:24" x14ac:dyDescent="0.25">
      <c r="X996"/>
    </row>
    <row r="997" spans="24:24" x14ac:dyDescent="0.25">
      <c r="X997"/>
    </row>
    <row r="998" spans="24:24" x14ac:dyDescent="0.25">
      <c r="X998"/>
    </row>
    <row r="999" spans="24:24" x14ac:dyDescent="0.25">
      <c r="X999"/>
    </row>
    <row r="1000" spans="24:24" x14ac:dyDescent="0.25">
      <c r="X1000"/>
    </row>
    <row r="1001" spans="24:24" x14ac:dyDescent="0.25">
      <c r="X1001"/>
    </row>
    <row r="1002" spans="24:24" x14ac:dyDescent="0.25">
      <c r="X1002"/>
    </row>
    <row r="1003" spans="24:24" x14ac:dyDescent="0.25">
      <c r="X1003"/>
    </row>
    <row r="1004" spans="24:24" x14ac:dyDescent="0.25">
      <c r="X1004"/>
    </row>
    <row r="1005" spans="24:24" x14ac:dyDescent="0.25">
      <c r="X1005"/>
    </row>
    <row r="1006" spans="24:24" x14ac:dyDescent="0.25">
      <c r="X1006"/>
    </row>
    <row r="1007" spans="24:24" x14ac:dyDescent="0.25">
      <c r="X1007"/>
    </row>
    <row r="1008" spans="24:24" x14ac:dyDescent="0.25">
      <c r="X1008"/>
    </row>
    <row r="1009" spans="24:24" x14ac:dyDescent="0.25">
      <c r="X1009"/>
    </row>
    <row r="1010" spans="24:24" x14ac:dyDescent="0.25">
      <c r="X1010"/>
    </row>
    <row r="1011" spans="24:24" x14ac:dyDescent="0.25">
      <c r="X1011"/>
    </row>
    <row r="1012" spans="24:24" x14ac:dyDescent="0.25">
      <c r="X1012"/>
    </row>
    <row r="1013" spans="24:24" x14ac:dyDescent="0.25">
      <c r="X1013"/>
    </row>
    <row r="1014" spans="24:24" x14ac:dyDescent="0.25">
      <c r="X1014"/>
    </row>
    <row r="1015" spans="24:24" x14ac:dyDescent="0.25">
      <c r="X1015"/>
    </row>
    <row r="1016" spans="24:24" x14ac:dyDescent="0.25">
      <c r="X1016"/>
    </row>
    <row r="1017" spans="24:24" x14ac:dyDescent="0.25">
      <c r="X1017"/>
    </row>
    <row r="1018" spans="24:24" x14ac:dyDescent="0.25">
      <c r="X1018"/>
    </row>
    <row r="1019" spans="24:24" x14ac:dyDescent="0.25">
      <c r="X1019"/>
    </row>
    <row r="1020" spans="24:24" x14ac:dyDescent="0.25">
      <c r="X1020"/>
    </row>
    <row r="1021" spans="24:24" x14ac:dyDescent="0.25">
      <c r="X1021"/>
    </row>
    <row r="1022" spans="24:24" x14ac:dyDescent="0.25">
      <c r="X1022"/>
    </row>
    <row r="1023" spans="24:24" x14ac:dyDescent="0.25">
      <c r="X1023"/>
    </row>
    <row r="1024" spans="24:24" x14ac:dyDescent="0.25">
      <c r="X1024"/>
    </row>
    <row r="1025" spans="24:24" x14ac:dyDescent="0.25">
      <c r="X1025"/>
    </row>
    <row r="1026" spans="24:24" x14ac:dyDescent="0.25">
      <c r="X1026"/>
    </row>
    <row r="1027" spans="24:24" x14ac:dyDescent="0.25">
      <c r="X1027"/>
    </row>
    <row r="1028" spans="24:24" x14ac:dyDescent="0.25">
      <c r="X1028"/>
    </row>
    <row r="1029" spans="24:24" x14ac:dyDescent="0.25">
      <c r="X1029"/>
    </row>
    <row r="1030" spans="24:24" x14ac:dyDescent="0.25">
      <c r="X1030"/>
    </row>
    <row r="1031" spans="24:24" x14ac:dyDescent="0.25">
      <c r="X1031"/>
    </row>
    <row r="1032" spans="24:24" x14ac:dyDescent="0.25">
      <c r="X1032"/>
    </row>
    <row r="1033" spans="24:24" x14ac:dyDescent="0.25">
      <c r="X1033"/>
    </row>
    <row r="1034" spans="24:24" x14ac:dyDescent="0.25">
      <c r="X1034"/>
    </row>
    <row r="1035" spans="24:24" x14ac:dyDescent="0.25">
      <c r="X1035"/>
    </row>
    <row r="1036" spans="24:24" x14ac:dyDescent="0.25">
      <c r="X1036"/>
    </row>
    <row r="1037" spans="24:24" x14ac:dyDescent="0.25">
      <c r="X1037"/>
    </row>
    <row r="1038" spans="24:24" x14ac:dyDescent="0.25">
      <c r="X1038"/>
    </row>
    <row r="1039" spans="24:24" x14ac:dyDescent="0.25">
      <c r="X1039"/>
    </row>
    <row r="1040" spans="24:24" x14ac:dyDescent="0.25">
      <c r="X1040"/>
    </row>
    <row r="1041" spans="24:24" x14ac:dyDescent="0.25">
      <c r="X1041"/>
    </row>
    <row r="1042" spans="24:24" x14ac:dyDescent="0.25">
      <c r="X1042"/>
    </row>
    <row r="1043" spans="24:24" x14ac:dyDescent="0.25">
      <c r="X1043"/>
    </row>
    <row r="1044" spans="24:24" x14ac:dyDescent="0.25">
      <c r="X1044"/>
    </row>
    <row r="1045" spans="24:24" x14ac:dyDescent="0.25">
      <c r="X1045"/>
    </row>
    <row r="1046" spans="24:24" x14ac:dyDescent="0.25">
      <c r="X1046"/>
    </row>
    <row r="1047" spans="24:24" x14ac:dyDescent="0.25">
      <c r="X1047"/>
    </row>
    <row r="1048" spans="24:24" x14ac:dyDescent="0.25">
      <c r="X1048"/>
    </row>
    <row r="1049" spans="24:24" x14ac:dyDescent="0.25">
      <c r="X1049"/>
    </row>
    <row r="1050" spans="24:24" x14ac:dyDescent="0.25">
      <c r="X1050"/>
    </row>
    <row r="1051" spans="24:24" x14ac:dyDescent="0.25">
      <c r="X1051"/>
    </row>
    <row r="1052" spans="24:24" x14ac:dyDescent="0.25">
      <c r="X1052"/>
    </row>
    <row r="1053" spans="24:24" x14ac:dyDescent="0.25">
      <c r="X1053"/>
    </row>
    <row r="1054" spans="24:24" x14ac:dyDescent="0.25">
      <c r="X1054"/>
    </row>
    <row r="1055" spans="24:24" x14ac:dyDescent="0.25">
      <c r="X1055"/>
    </row>
    <row r="1056" spans="24:24" x14ac:dyDescent="0.25">
      <c r="X1056"/>
    </row>
    <row r="1057" spans="24:24" x14ac:dyDescent="0.25">
      <c r="X1057"/>
    </row>
    <row r="1058" spans="24:24" x14ac:dyDescent="0.25">
      <c r="X1058"/>
    </row>
    <row r="1059" spans="24:24" x14ac:dyDescent="0.25">
      <c r="X1059"/>
    </row>
    <row r="1060" spans="24:24" x14ac:dyDescent="0.25">
      <c r="X1060"/>
    </row>
    <row r="1061" spans="24:24" x14ac:dyDescent="0.25">
      <c r="X1061"/>
    </row>
    <row r="1062" spans="24:24" x14ac:dyDescent="0.25">
      <c r="X1062"/>
    </row>
    <row r="1063" spans="24:24" x14ac:dyDescent="0.25">
      <c r="X1063"/>
    </row>
    <row r="1064" spans="24:24" x14ac:dyDescent="0.25">
      <c r="X1064"/>
    </row>
    <row r="1065" spans="24:24" x14ac:dyDescent="0.25">
      <c r="X1065"/>
    </row>
    <row r="1066" spans="24:24" x14ac:dyDescent="0.25">
      <c r="X1066"/>
    </row>
    <row r="1067" spans="24:24" x14ac:dyDescent="0.25">
      <c r="X1067"/>
    </row>
    <row r="1068" spans="24:24" x14ac:dyDescent="0.25">
      <c r="X1068"/>
    </row>
    <row r="1069" spans="24:24" x14ac:dyDescent="0.25">
      <c r="X1069"/>
    </row>
    <row r="1070" spans="24:24" x14ac:dyDescent="0.25">
      <c r="X1070"/>
    </row>
    <row r="1071" spans="24:24" x14ac:dyDescent="0.25">
      <c r="X1071"/>
    </row>
    <row r="1072" spans="24:24" x14ac:dyDescent="0.25">
      <c r="X1072"/>
    </row>
    <row r="1073" spans="24:24" x14ac:dyDescent="0.25">
      <c r="X1073"/>
    </row>
    <row r="1074" spans="24:24" x14ac:dyDescent="0.25">
      <c r="X1074"/>
    </row>
    <row r="1075" spans="24:24" x14ac:dyDescent="0.25">
      <c r="X1075"/>
    </row>
    <row r="1076" spans="24:24" x14ac:dyDescent="0.25">
      <c r="X1076"/>
    </row>
    <row r="1077" spans="24:24" x14ac:dyDescent="0.25">
      <c r="X1077"/>
    </row>
    <row r="1078" spans="24:24" x14ac:dyDescent="0.25">
      <c r="X1078"/>
    </row>
    <row r="1079" spans="24:24" x14ac:dyDescent="0.25">
      <c r="X1079"/>
    </row>
    <row r="1080" spans="24:24" x14ac:dyDescent="0.25">
      <c r="X1080"/>
    </row>
    <row r="1081" spans="24:24" x14ac:dyDescent="0.25">
      <c r="X1081"/>
    </row>
    <row r="1082" spans="24:24" x14ac:dyDescent="0.25">
      <c r="X1082"/>
    </row>
    <row r="1083" spans="24:24" x14ac:dyDescent="0.25">
      <c r="X1083"/>
    </row>
    <row r="1084" spans="24:24" x14ac:dyDescent="0.25">
      <c r="X1084"/>
    </row>
    <row r="1085" spans="24:24" x14ac:dyDescent="0.25">
      <c r="X1085"/>
    </row>
    <row r="1086" spans="24:24" x14ac:dyDescent="0.25">
      <c r="X1086"/>
    </row>
    <row r="1087" spans="24:24" x14ac:dyDescent="0.25">
      <c r="X1087"/>
    </row>
    <row r="1088" spans="24:24" x14ac:dyDescent="0.25">
      <c r="X1088"/>
    </row>
    <row r="1089" spans="24:24" x14ac:dyDescent="0.25">
      <c r="X1089"/>
    </row>
    <row r="1090" spans="24:24" x14ac:dyDescent="0.25">
      <c r="X1090"/>
    </row>
    <row r="1091" spans="24:24" x14ac:dyDescent="0.25">
      <c r="X1091"/>
    </row>
    <row r="1092" spans="24:24" x14ac:dyDescent="0.25">
      <c r="X1092"/>
    </row>
    <row r="1093" spans="24:24" x14ac:dyDescent="0.25">
      <c r="X1093"/>
    </row>
    <row r="1094" spans="24:24" x14ac:dyDescent="0.25">
      <c r="X1094"/>
    </row>
    <row r="1095" spans="24:24" x14ac:dyDescent="0.25">
      <c r="X1095"/>
    </row>
    <row r="1096" spans="24:24" x14ac:dyDescent="0.25">
      <c r="X1096"/>
    </row>
    <row r="1097" spans="24:24" x14ac:dyDescent="0.25">
      <c r="X1097"/>
    </row>
    <row r="1098" spans="24:24" x14ac:dyDescent="0.25">
      <c r="X1098"/>
    </row>
    <row r="1099" spans="24:24" x14ac:dyDescent="0.25">
      <c r="X1099"/>
    </row>
    <row r="1100" spans="24:24" x14ac:dyDescent="0.25">
      <c r="X1100"/>
    </row>
    <row r="1101" spans="24:24" x14ac:dyDescent="0.25">
      <c r="X1101"/>
    </row>
    <row r="1102" spans="24:24" x14ac:dyDescent="0.25">
      <c r="X1102"/>
    </row>
    <row r="1103" spans="24:24" x14ac:dyDescent="0.25">
      <c r="X1103"/>
    </row>
    <row r="1104" spans="24:24" x14ac:dyDescent="0.25">
      <c r="X1104"/>
    </row>
    <row r="1105" spans="24:24" x14ac:dyDescent="0.25">
      <c r="X1105"/>
    </row>
    <row r="1106" spans="24:24" x14ac:dyDescent="0.25">
      <c r="X1106"/>
    </row>
    <row r="1107" spans="24:24" x14ac:dyDescent="0.25">
      <c r="X1107"/>
    </row>
    <row r="1108" spans="24:24" x14ac:dyDescent="0.25">
      <c r="X1108"/>
    </row>
    <row r="1109" spans="24:24" x14ac:dyDescent="0.25">
      <c r="X1109"/>
    </row>
    <row r="1110" spans="24:24" x14ac:dyDescent="0.25">
      <c r="X1110"/>
    </row>
    <row r="1111" spans="24:24" x14ac:dyDescent="0.25">
      <c r="X1111"/>
    </row>
    <row r="1112" spans="24:24" x14ac:dyDescent="0.25">
      <c r="X1112"/>
    </row>
    <row r="1113" spans="24:24" x14ac:dyDescent="0.25">
      <c r="X1113"/>
    </row>
    <row r="1114" spans="24:24" x14ac:dyDescent="0.25">
      <c r="X1114"/>
    </row>
    <row r="1115" spans="24:24" x14ac:dyDescent="0.25">
      <c r="X1115"/>
    </row>
    <row r="1116" spans="24:24" x14ac:dyDescent="0.25">
      <c r="X1116"/>
    </row>
    <row r="1117" spans="24:24" x14ac:dyDescent="0.25">
      <c r="X1117"/>
    </row>
    <row r="1118" spans="24:24" x14ac:dyDescent="0.25">
      <c r="X1118"/>
    </row>
    <row r="1119" spans="24:24" x14ac:dyDescent="0.25">
      <c r="X1119"/>
    </row>
    <row r="1120" spans="24:24" x14ac:dyDescent="0.25">
      <c r="X1120"/>
    </row>
    <row r="1121" spans="24:24" x14ac:dyDescent="0.25">
      <c r="X1121"/>
    </row>
    <row r="1122" spans="24:24" x14ac:dyDescent="0.25">
      <c r="X1122"/>
    </row>
    <row r="1123" spans="24:24" x14ac:dyDescent="0.25">
      <c r="X1123"/>
    </row>
    <row r="1124" spans="24:24" x14ac:dyDescent="0.25">
      <c r="X1124"/>
    </row>
    <row r="1125" spans="24:24" x14ac:dyDescent="0.25">
      <c r="X1125"/>
    </row>
    <row r="1126" spans="24:24" x14ac:dyDescent="0.25">
      <c r="X1126"/>
    </row>
    <row r="1127" spans="24:24" x14ac:dyDescent="0.25">
      <c r="X1127"/>
    </row>
    <row r="1128" spans="24:24" x14ac:dyDescent="0.25">
      <c r="X1128"/>
    </row>
    <row r="1129" spans="24:24" x14ac:dyDescent="0.25">
      <c r="X1129"/>
    </row>
    <row r="1130" spans="24:24" x14ac:dyDescent="0.25">
      <c r="X1130"/>
    </row>
    <row r="1131" spans="24:24" x14ac:dyDescent="0.25">
      <c r="X1131"/>
    </row>
    <row r="1132" spans="24:24" x14ac:dyDescent="0.25">
      <c r="X1132"/>
    </row>
    <row r="1133" spans="24:24" x14ac:dyDescent="0.25">
      <c r="X1133"/>
    </row>
    <row r="1134" spans="24:24" x14ac:dyDescent="0.25">
      <c r="X1134"/>
    </row>
    <row r="1135" spans="24:24" x14ac:dyDescent="0.25">
      <c r="X1135"/>
    </row>
    <row r="1136" spans="24:24" x14ac:dyDescent="0.25">
      <c r="X1136"/>
    </row>
    <row r="1137" spans="24:24" x14ac:dyDescent="0.25">
      <c r="X1137"/>
    </row>
    <row r="1138" spans="24:24" x14ac:dyDescent="0.25">
      <c r="X1138"/>
    </row>
    <row r="1139" spans="24:24" x14ac:dyDescent="0.25">
      <c r="X1139"/>
    </row>
    <row r="1140" spans="24:24" x14ac:dyDescent="0.25">
      <c r="X1140"/>
    </row>
    <row r="1141" spans="24:24" x14ac:dyDescent="0.25">
      <c r="X1141"/>
    </row>
    <row r="1142" spans="24:24" x14ac:dyDescent="0.25">
      <c r="X1142"/>
    </row>
    <row r="1143" spans="24:24" x14ac:dyDescent="0.25">
      <c r="X1143"/>
    </row>
    <row r="1144" spans="24:24" x14ac:dyDescent="0.25">
      <c r="X1144"/>
    </row>
    <row r="1145" spans="24:24" x14ac:dyDescent="0.25">
      <c r="X1145"/>
    </row>
    <row r="1146" spans="24:24" x14ac:dyDescent="0.25">
      <c r="X1146"/>
    </row>
    <row r="1147" spans="24:24" x14ac:dyDescent="0.25">
      <c r="X1147"/>
    </row>
    <row r="1148" spans="24:24" x14ac:dyDescent="0.25">
      <c r="X1148"/>
    </row>
    <row r="1149" spans="24:24" x14ac:dyDescent="0.25">
      <c r="X1149"/>
    </row>
    <row r="1150" spans="24:24" x14ac:dyDescent="0.25">
      <c r="X1150"/>
    </row>
    <row r="1151" spans="24:24" x14ac:dyDescent="0.25">
      <c r="X1151"/>
    </row>
    <row r="1152" spans="24:24" x14ac:dyDescent="0.25">
      <c r="X1152"/>
    </row>
    <row r="1153" spans="24:24" x14ac:dyDescent="0.25">
      <c r="X1153"/>
    </row>
    <row r="1154" spans="24:24" x14ac:dyDescent="0.25">
      <c r="X1154"/>
    </row>
    <row r="1155" spans="24:24" x14ac:dyDescent="0.25">
      <c r="X1155"/>
    </row>
    <row r="1156" spans="24:24" x14ac:dyDescent="0.25">
      <c r="X1156"/>
    </row>
    <row r="1157" spans="24:24" x14ac:dyDescent="0.25">
      <c r="X1157"/>
    </row>
    <row r="1158" spans="24:24" x14ac:dyDescent="0.25">
      <c r="X1158"/>
    </row>
    <row r="1159" spans="24:24" x14ac:dyDescent="0.25">
      <c r="X1159"/>
    </row>
    <row r="1160" spans="24:24" x14ac:dyDescent="0.25">
      <c r="X1160"/>
    </row>
    <row r="1161" spans="24:24" x14ac:dyDescent="0.25">
      <c r="X1161"/>
    </row>
    <row r="1162" spans="24:24" x14ac:dyDescent="0.25">
      <c r="X1162"/>
    </row>
    <row r="1163" spans="24:24" x14ac:dyDescent="0.25">
      <c r="X1163"/>
    </row>
    <row r="1164" spans="24:24" x14ac:dyDescent="0.25">
      <c r="X1164"/>
    </row>
    <row r="1165" spans="24:24" x14ac:dyDescent="0.25">
      <c r="X1165"/>
    </row>
    <row r="1166" spans="24:24" x14ac:dyDescent="0.25">
      <c r="X1166"/>
    </row>
    <row r="1167" spans="24:24" x14ac:dyDescent="0.25">
      <c r="X1167"/>
    </row>
    <row r="1168" spans="24:24" x14ac:dyDescent="0.25">
      <c r="X1168"/>
    </row>
    <row r="1169" spans="24:24" x14ac:dyDescent="0.25">
      <c r="X1169"/>
    </row>
    <row r="1170" spans="24:24" x14ac:dyDescent="0.25">
      <c r="X1170"/>
    </row>
    <row r="1171" spans="24:24" x14ac:dyDescent="0.25">
      <c r="X1171"/>
    </row>
    <row r="1172" spans="24:24" x14ac:dyDescent="0.25">
      <c r="X1172"/>
    </row>
    <row r="1173" spans="24:24" x14ac:dyDescent="0.25">
      <c r="X1173"/>
    </row>
    <row r="1174" spans="24:24" x14ac:dyDescent="0.25">
      <c r="X1174"/>
    </row>
    <row r="1175" spans="24:24" x14ac:dyDescent="0.25">
      <c r="X1175"/>
    </row>
    <row r="1176" spans="24:24" x14ac:dyDescent="0.25">
      <c r="X1176"/>
    </row>
    <row r="1177" spans="24:24" x14ac:dyDescent="0.25">
      <c r="X1177"/>
    </row>
    <row r="1178" spans="24:24" x14ac:dyDescent="0.25">
      <c r="X1178"/>
    </row>
    <row r="1179" spans="24:24" x14ac:dyDescent="0.25">
      <c r="X1179"/>
    </row>
    <row r="1180" spans="24:24" x14ac:dyDescent="0.25">
      <c r="X1180"/>
    </row>
    <row r="1181" spans="24:24" x14ac:dyDescent="0.25">
      <c r="X1181"/>
    </row>
    <row r="1182" spans="24:24" x14ac:dyDescent="0.25">
      <c r="X1182"/>
    </row>
    <row r="1183" spans="24:24" x14ac:dyDescent="0.25">
      <c r="X1183"/>
    </row>
    <row r="1184" spans="24:24" x14ac:dyDescent="0.25">
      <c r="X1184"/>
    </row>
    <row r="1185" spans="24:24" x14ac:dyDescent="0.25">
      <c r="X1185"/>
    </row>
    <row r="1186" spans="24:24" x14ac:dyDescent="0.25">
      <c r="X1186"/>
    </row>
    <row r="1187" spans="24:24" x14ac:dyDescent="0.25">
      <c r="X1187"/>
    </row>
    <row r="1188" spans="24:24" x14ac:dyDescent="0.25">
      <c r="X1188"/>
    </row>
    <row r="1189" spans="24:24" x14ac:dyDescent="0.25">
      <c r="X1189"/>
    </row>
    <row r="1190" spans="24:24" x14ac:dyDescent="0.25">
      <c r="X1190"/>
    </row>
    <row r="1191" spans="24:24" x14ac:dyDescent="0.25">
      <c r="X1191"/>
    </row>
    <row r="1192" spans="24:24" x14ac:dyDescent="0.25">
      <c r="X1192"/>
    </row>
    <row r="1193" spans="24:24" x14ac:dyDescent="0.25">
      <c r="X1193"/>
    </row>
    <row r="1194" spans="24:24" x14ac:dyDescent="0.25">
      <c r="X1194"/>
    </row>
    <row r="1195" spans="24:24" x14ac:dyDescent="0.25">
      <c r="X1195"/>
    </row>
    <row r="1196" spans="24:24" x14ac:dyDescent="0.25">
      <c r="X1196"/>
    </row>
    <row r="1197" spans="24:24" x14ac:dyDescent="0.25">
      <c r="X1197"/>
    </row>
    <row r="1198" spans="24:24" x14ac:dyDescent="0.25">
      <c r="X1198"/>
    </row>
    <row r="1199" spans="24:24" x14ac:dyDescent="0.25">
      <c r="X1199"/>
    </row>
    <row r="1200" spans="24:24" x14ac:dyDescent="0.25">
      <c r="X1200"/>
    </row>
    <row r="1201" spans="24:24" x14ac:dyDescent="0.25">
      <c r="X1201"/>
    </row>
    <row r="1202" spans="24:24" x14ac:dyDescent="0.25">
      <c r="X1202"/>
    </row>
    <row r="1203" spans="24:24" x14ac:dyDescent="0.25">
      <c r="X1203"/>
    </row>
    <row r="1204" spans="24:24" x14ac:dyDescent="0.25">
      <c r="X1204"/>
    </row>
    <row r="1205" spans="24:24" x14ac:dyDescent="0.25">
      <c r="X1205"/>
    </row>
    <row r="1206" spans="24:24" x14ac:dyDescent="0.25">
      <c r="X1206"/>
    </row>
    <row r="1207" spans="24:24" x14ac:dyDescent="0.25">
      <c r="X1207"/>
    </row>
    <row r="1208" spans="24:24" x14ac:dyDescent="0.25">
      <c r="X1208"/>
    </row>
    <row r="1209" spans="24:24" x14ac:dyDescent="0.25">
      <c r="X1209"/>
    </row>
    <row r="1210" spans="24:24" x14ac:dyDescent="0.25">
      <c r="X1210"/>
    </row>
    <row r="1211" spans="24:24" x14ac:dyDescent="0.25">
      <c r="X1211"/>
    </row>
    <row r="1212" spans="24:24" x14ac:dyDescent="0.25">
      <c r="X1212"/>
    </row>
    <row r="1213" spans="24:24" x14ac:dyDescent="0.25">
      <c r="X1213"/>
    </row>
    <row r="1214" spans="24:24" x14ac:dyDescent="0.25">
      <c r="X1214"/>
    </row>
    <row r="1215" spans="24:24" x14ac:dyDescent="0.25">
      <c r="X1215"/>
    </row>
    <row r="1216" spans="24:24" x14ac:dyDescent="0.25">
      <c r="X1216"/>
    </row>
    <row r="1217" spans="24:24" x14ac:dyDescent="0.25">
      <c r="X1217"/>
    </row>
    <row r="1218" spans="24:24" x14ac:dyDescent="0.25">
      <c r="X1218"/>
    </row>
    <row r="1219" spans="24:24" x14ac:dyDescent="0.25">
      <c r="X1219"/>
    </row>
    <row r="1220" spans="24:24" x14ac:dyDescent="0.25">
      <c r="X1220"/>
    </row>
    <row r="1221" spans="24:24" x14ac:dyDescent="0.25">
      <c r="X1221"/>
    </row>
    <row r="1222" spans="24:24" x14ac:dyDescent="0.25">
      <c r="X1222"/>
    </row>
    <row r="1223" spans="24:24" x14ac:dyDescent="0.25">
      <c r="X1223"/>
    </row>
    <row r="1224" spans="24:24" x14ac:dyDescent="0.25">
      <c r="X1224"/>
    </row>
    <row r="1225" spans="24:24" x14ac:dyDescent="0.25">
      <c r="X1225"/>
    </row>
    <row r="1226" spans="24:24" x14ac:dyDescent="0.25">
      <c r="X1226"/>
    </row>
    <row r="1227" spans="24:24" x14ac:dyDescent="0.25">
      <c r="X1227"/>
    </row>
    <row r="1228" spans="24:24" x14ac:dyDescent="0.25">
      <c r="X1228"/>
    </row>
    <row r="1229" spans="24:24" x14ac:dyDescent="0.25">
      <c r="X1229"/>
    </row>
    <row r="1230" spans="24:24" x14ac:dyDescent="0.25">
      <c r="X1230"/>
    </row>
    <row r="1231" spans="24:24" x14ac:dyDescent="0.25">
      <c r="X1231"/>
    </row>
    <row r="1232" spans="24:24" x14ac:dyDescent="0.25">
      <c r="X1232"/>
    </row>
    <row r="1233" spans="24:24" x14ac:dyDescent="0.25">
      <c r="X1233"/>
    </row>
    <row r="1234" spans="24:24" x14ac:dyDescent="0.25">
      <c r="X1234"/>
    </row>
    <row r="1235" spans="24:24" x14ac:dyDescent="0.25">
      <c r="X1235"/>
    </row>
    <row r="1236" spans="24:24" x14ac:dyDescent="0.25">
      <c r="X1236"/>
    </row>
    <row r="1237" spans="24:24" x14ac:dyDescent="0.25">
      <c r="X1237"/>
    </row>
    <row r="1238" spans="24:24" x14ac:dyDescent="0.25">
      <c r="X1238"/>
    </row>
    <row r="1239" spans="24:24" x14ac:dyDescent="0.25">
      <c r="X1239"/>
    </row>
    <row r="1240" spans="24:24" x14ac:dyDescent="0.25">
      <c r="X1240"/>
    </row>
    <row r="1241" spans="24:24" x14ac:dyDescent="0.25">
      <c r="X1241"/>
    </row>
    <row r="1242" spans="24:24" x14ac:dyDescent="0.25">
      <c r="X1242"/>
    </row>
    <row r="1243" spans="24:24" x14ac:dyDescent="0.25">
      <c r="X1243"/>
    </row>
    <row r="1244" spans="24:24" x14ac:dyDescent="0.25">
      <c r="X1244"/>
    </row>
    <row r="1245" spans="24:24" x14ac:dyDescent="0.25">
      <c r="X1245"/>
    </row>
    <row r="1246" spans="24:24" x14ac:dyDescent="0.25">
      <c r="X1246"/>
    </row>
    <row r="1247" spans="24:24" x14ac:dyDescent="0.25">
      <c r="X1247"/>
    </row>
    <row r="1248" spans="24:24" x14ac:dyDescent="0.25">
      <c r="X1248"/>
    </row>
    <row r="1249" spans="24:24" x14ac:dyDescent="0.25">
      <c r="X1249"/>
    </row>
    <row r="1250" spans="24:24" x14ac:dyDescent="0.25">
      <c r="X1250"/>
    </row>
    <row r="1251" spans="24:24" x14ac:dyDescent="0.25">
      <c r="X1251"/>
    </row>
    <row r="1252" spans="24:24" x14ac:dyDescent="0.25">
      <c r="X1252"/>
    </row>
    <row r="1253" spans="24:24" x14ac:dyDescent="0.25">
      <c r="X1253"/>
    </row>
    <row r="1254" spans="24:24" x14ac:dyDescent="0.25">
      <c r="X1254"/>
    </row>
    <row r="1255" spans="24:24" x14ac:dyDescent="0.25">
      <c r="X1255"/>
    </row>
    <row r="1256" spans="24:24" x14ac:dyDescent="0.25">
      <c r="X1256"/>
    </row>
    <row r="1257" spans="24:24" x14ac:dyDescent="0.25">
      <c r="X1257"/>
    </row>
    <row r="1258" spans="24:24" x14ac:dyDescent="0.25">
      <c r="X1258"/>
    </row>
    <row r="1259" spans="24:24" x14ac:dyDescent="0.25">
      <c r="X1259"/>
    </row>
    <row r="1260" spans="24:24" x14ac:dyDescent="0.25">
      <c r="X1260"/>
    </row>
    <row r="1261" spans="24:24" x14ac:dyDescent="0.25">
      <c r="X1261"/>
    </row>
    <row r="1262" spans="24:24" x14ac:dyDescent="0.25">
      <c r="X1262"/>
    </row>
    <row r="1263" spans="24:24" x14ac:dyDescent="0.25">
      <c r="X1263"/>
    </row>
    <row r="1264" spans="24:24" x14ac:dyDescent="0.25">
      <c r="X1264"/>
    </row>
    <row r="1265" spans="24:24" x14ac:dyDescent="0.25">
      <c r="X1265"/>
    </row>
    <row r="1266" spans="24:24" x14ac:dyDescent="0.25">
      <c r="X1266"/>
    </row>
    <row r="1267" spans="24:24" x14ac:dyDescent="0.25">
      <c r="X1267"/>
    </row>
    <row r="1268" spans="24:24" x14ac:dyDescent="0.25">
      <c r="X1268"/>
    </row>
    <row r="1269" spans="24:24" x14ac:dyDescent="0.25">
      <c r="X1269"/>
    </row>
    <row r="1270" spans="24:24" x14ac:dyDescent="0.25">
      <c r="X1270"/>
    </row>
    <row r="1271" spans="24:24" x14ac:dyDescent="0.25">
      <c r="X1271"/>
    </row>
    <row r="1272" spans="24:24" x14ac:dyDescent="0.25">
      <c r="X1272"/>
    </row>
    <row r="1273" spans="24:24" x14ac:dyDescent="0.25">
      <c r="X1273"/>
    </row>
    <row r="1274" spans="24:24" x14ac:dyDescent="0.25">
      <c r="X1274"/>
    </row>
    <row r="1275" spans="24:24" x14ac:dyDescent="0.25">
      <c r="X1275"/>
    </row>
    <row r="1276" spans="24:24" x14ac:dyDescent="0.25">
      <c r="X1276"/>
    </row>
    <row r="1277" spans="24:24" x14ac:dyDescent="0.25">
      <c r="X1277"/>
    </row>
    <row r="1278" spans="24:24" x14ac:dyDescent="0.25">
      <c r="X1278"/>
    </row>
    <row r="1279" spans="24:24" x14ac:dyDescent="0.25">
      <c r="X1279"/>
    </row>
    <row r="1280" spans="24:24" x14ac:dyDescent="0.25">
      <c r="X1280"/>
    </row>
    <row r="1281" spans="24:24" x14ac:dyDescent="0.25">
      <c r="X1281"/>
    </row>
    <row r="1282" spans="24:24" x14ac:dyDescent="0.25">
      <c r="X1282"/>
    </row>
    <row r="1283" spans="24:24" x14ac:dyDescent="0.25">
      <c r="X1283"/>
    </row>
    <row r="1284" spans="24:24" x14ac:dyDescent="0.25">
      <c r="X1284"/>
    </row>
    <row r="1285" spans="24:24" x14ac:dyDescent="0.25">
      <c r="X1285"/>
    </row>
    <row r="1286" spans="24:24" x14ac:dyDescent="0.25">
      <c r="X1286"/>
    </row>
    <row r="1287" spans="24:24" x14ac:dyDescent="0.25">
      <c r="X1287"/>
    </row>
    <row r="1288" spans="24:24" x14ac:dyDescent="0.25">
      <c r="X1288"/>
    </row>
    <row r="1289" spans="24:24" x14ac:dyDescent="0.25">
      <c r="X1289"/>
    </row>
    <row r="1290" spans="24:24" x14ac:dyDescent="0.25">
      <c r="X1290"/>
    </row>
    <row r="1291" spans="24:24" x14ac:dyDescent="0.25">
      <c r="X1291"/>
    </row>
    <row r="1292" spans="24:24" x14ac:dyDescent="0.25">
      <c r="X1292"/>
    </row>
    <row r="1293" spans="24:24" x14ac:dyDescent="0.25">
      <c r="X1293"/>
    </row>
    <row r="1294" spans="24:24" x14ac:dyDescent="0.25">
      <c r="X1294"/>
    </row>
    <row r="1295" spans="24:24" x14ac:dyDescent="0.25">
      <c r="X1295"/>
    </row>
    <row r="1296" spans="24:24" x14ac:dyDescent="0.25">
      <c r="X1296"/>
    </row>
    <row r="1297" spans="24:24" x14ac:dyDescent="0.25">
      <c r="X1297"/>
    </row>
    <row r="1298" spans="24:24" x14ac:dyDescent="0.25">
      <c r="X1298"/>
    </row>
    <row r="1299" spans="24:24" x14ac:dyDescent="0.25">
      <c r="X1299"/>
    </row>
    <row r="1300" spans="24:24" x14ac:dyDescent="0.25">
      <c r="X1300"/>
    </row>
    <row r="1301" spans="24:24" x14ac:dyDescent="0.25">
      <c r="X1301"/>
    </row>
    <row r="1302" spans="24:24" x14ac:dyDescent="0.25">
      <c r="X1302"/>
    </row>
    <row r="1303" spans="24:24" x14ac:dyDescent="0.25">
      <c r="X1303"/>
    </row>
    <row r="1304" spans="24:24" x14ac:dyDescent="0.25">
      <c r="X1304"/>
    </row>
    <row r="1305" spans="24:24" x14ac:dyDescent="0.25">
      <c r="X1305"/>
    </row>
    <row r="1306" spans="24:24" x14ac:dyDescent="0.25">
      <c r="X1306"/>
    </row>
    <row r="1307" spans="24:24" x14ac:dyDescent="0.25">
      <c r="X1307"/>
    </row>
    <row r="1308" spans="24:24" x14ac:dyDescent="0.25">
      <c r="X1308"/>
    </row>
    <row r="1309" spans="24:24" x14ac:dyDescent="0.25">
      <c r="X1309"/>
    </row>
    <row r="1310" spans="24:24" x14ac:dyDescent="0.25">
      <c r="X1310"/>
    </row>
    <row r="1311" spans="24:24" x14ac:dyDescent="0.25">
      <c r="X1311"/>
    </row>
    <row r="1312" spans="24:24" x14ac:dyDescent="0.25">
      <c r="X1312"/>
    </row>
    <row r="1313" spans="24:24" x14ac:dyDescent="0.25">
      <c r="X1313"/>
    </row>
    <row r="1314" spans="24:24" x14ac:dyDescent="0.25">
      <c r="X1314"/>
    </row>
    <row r="1315" spans="24:24" x14ac:dyDescent="0.25">
      <c r="X1315"/>
    </row>
    <row r="1316" spans="24:24" x14ac:dyDescent="0.25">
      <c r="X1316"/>
    </row>
    <row r="1317" spans="24:24" x14ac:dyDescent="0.25">
      <c r="X1317"/>
    </row>
    <row r="1318" spans="24:24" x14ac:dyDescent="0.25">
      <c r="X1318"/>
    </row>
    <row r="1319" spans="24:24" x14ac:dyDescent="0.25">
      <c r="X1319"/>
    </row>
    <row r="1320" spans="24:24" x14ac:dyDescent="0.25">
      <c r="X1320"/>
    </row>
    <row r="1321" spans="24:24" x14ac:dyDescent="0.25">
      <c r="X1321"/>
    </row>
    <row r="1322" spans="24:24" x14ac:dyDescent="0.25">
      <c r="X1322"/>
    </row>
    <row r="1323" spans="24:24" x14ac:dyDescent="0.25">
      <c r="X1323"/>
    </row>
    <row r="1324" spans="24:24" x14ac:dyDescent="0.25">
      <c r="X1324"/>
    </row>
    <row r="1325" spans="24:24" x14ac:dyDescent="0.25">
      <c r="X1325"/>
    </row>
    <row r="1326" spans="24:24" x14ac:dyDescent="0.25">
      <c r="X1326"/>
    </row>
    <row r="1327" spans="24:24" x14ac:dyDescent="0.25">
      <c r="X1327"/>
    </row>
    <row r="1328" spans="24:24" x14ac:dyDescent="0.25">
      <c r="X1328"/>
    </row>
    <row r="1329" spans="24:24" x14ac:dyDescent="0.25">
      <c r="X1329"/>
    </row>
    <row r="1330" spans="24:24" x14ac:dyDescent="0.25">
      <c r="X1330"/>
    </row>
    <row r="1331" spans="24:24" x14ac:dyDescent="0.25">
      <c r="X1331"/>
    </row>
    <row r="1332" spans="24:24" x14ac:dyDescent="0.25">
      <c r="X1332"/>
    </row>
    <row r="1333" spans="24:24" x14ac:dyDescent="0.25">
      <c r="X1333"/>
    </row>
    <row r="1334" spans="24:24" x14ac:dyDescent="0.25">
      <c r="X1334"/>
    </row>
    <row r="1335" spans="24:24" x14ac:dyDescent="0.25">
      <c r="X1335"/>
    </row>
    <row r="1336" spans="24:24" x14ac:dyDescent="0.25">
      <c r="X1336"/>
    </row>
    <row r="1337" spans="24:24" x14ac:dyDescent="0.25">
      <c r="X1337"/>
    </row>
    <row r="1338" spans="24:24" x14ac:dyDescent="0.25">
      <c r="X1338"/>
    </row>
    <row r="1339" spans="24:24" x14ac:dyDescent="0.25">
      <c r="X1339"/>
    </row>
    <row r="1340" spans="24:24" x14ac:dyDescent="0.25">
      <c r="X1340"/>
    </row>
    <row r="1341" spans="24:24" x14ac:dyDescent="0.25">
      <c r="X1341"/>
    </row>
    <row r="1342" spans="24:24" x14ac:dyDescent="0.25">
      <c r="X1342"/>
    </row>
    <row r="1343" spans="24:24" x14ac:dyDescent="0.25">
      <c r="X1343"/>
    </row>
    <row r="1344" spans="24:24" x14ac:dyDescent="0.25">
      <c r="X1344"/>
    </row>
    <row r="1345" spans="24:24" x14ac:dyDescent="0.25">
      <c r="X1345"/>
    </row>
    <row r="1346" spans="24:24" x14ac:dyDescent="0.25">
      <c r="X1346"/>
    </row>
    <row r="1347" spans="24:24" x14ac:dyDescent="0.25">
      <c r="X1347"/>
    </row>
    <row r="1348" spans="24:24" x14ac:dyDescent="0.25">
      <c r="X1348"/>
    </row>
    <row r="1349" spans="24:24" x14ac:dyDescent="0.25">
      <c r="X1349"/>
    </row>
    <row r="1350" spans="24:24" x14ac:dyDescent="0.25">
      <c r="X1350"/>
    </row>
    <row r="1351" spans="24:24" x14ac:dyDescent="0.25">
      <c r="X1351"/>
    </row>
    <row r="1352" spans="24:24" x14ac:dyDescent="0.25">
      <c r="X1352"/>
    </row>
    <row r="1353" spans="24:24" x14ac:dyDescent="0.25">
      <c r="X1353"/>
    </row>
    <row r="1354" spans="24:24" x14ac:dyDescent="0.25">
      <c r="X1354"/>
    </row>
    <row r="1355" spans="24:24" x14ac:dyDescent="0.25">
      <c r="X1355"/>
    </row>
    <row r="1356" spans="24:24" x14ac:dyDescent="0.25">
      <c r="X1356"/>
    </row>
    <row r="1357" spans="24:24" x14ac:dyDescent="0.25">
      <c r="X1357"/>
    </row>
    <row r="1358" spans="24:24" x14ac:dyDescent="0.25">
      <c r="X1358"/>
    </row>
    <row r="1359" spans="24:24" x14ac:dyDescent="0.25">
      <c r="X1359"/>
    </row>
    <row r="1360" spans="24:24" x14ac:dyDescent="0.25">
      <c r="X1360"/>
    </row>
    <row r="1361" spans="24:24" x14ac:dyDescent="0.25">
      <c r="X1361"/>
    </row>
    <row r="1362" spans="24:24" x14ac:dyDescent="0.25">
      <c r="X1362"/>
    </row>
    <row r="1363" spans="24:24" x14ac:dyDescent="0.25">
      <c r="X1363"/>
    </row>
    <row r="1364" spans="24:24" x14ac:dyDescent="0.25">
      <c r="X1364"/>
    </row>
    <row r="1365" spans="24:24" x14ac:dyDescent="0.25">
      <c r="X1365"/>
    </row>
    <row r="1366" spans="24:24" x14ac:dyDescent="0.25">
      <c r="X1366"/>
    </row>
    <row r="1367" spans="24:24" x14ac:dyDescent="0.25">
      <c r="X1367"/>
    </row>
    <row r="1368" spans="24:24" x14ac:dyDescent="0.25">
      <c r="X1368"/>
    </row>
    <row r="1369" spans="24:24" x14ac:dyDescent="0.25">
      <c r="X1369"/>
    </row>
    <row r="1370" spans="24:24" x14ac:dyDescent="0.25">
      <c r="X1370"/>
    </row>
    <row r="1371" spans="24:24" x14ac:dyDescent="0.25">
      <c r="X1371"/>
    </row>
    <row r="1372" spans="24:24" x14ac:dyDescent="0.25">
      <c r="X1372"/>
    </row>
    <row r="1373" spans="24:24" x14ac:dyDescent="0.25">
      <c r="X1373"/>
    </row>
    <row r="1374" spans="24:24" x14ac:dyDescent="0.25">
      <c r="X1374"/>
    </row>
    <row r="1375" spans="24:24" x14ac:dyDescent="0.25">
      <c r="X1375"/>
    </row>
    <row r="1376" spans="24:24" x14ac:dyDescent="0.25">
      <c r="X1376"/>
    </row>
    <row r="1377" spans="24:24" x14ac:dyDescent="0.25">
      <c r="X1377"/>
    </row>
    <row r="1378" spans="24:24" x14ac:dyDescent="0.25">
      <c r="X1378"/>
    </row>
    <row r="1379" spans="24:24" x14ac:dyDescent="0.25">
      <c r="X1379"/>
    </row>
    <row r="1380" spans="24:24" x14ac:dyDescent="0.25">
      <c r="X1380"/>
    </row>
    <row r="1381" spans="24:24" x14ac:dyDescent="0.25">
      <c r="X1381"/>
    </row>
    <row r="1382" spans="24:24" x14ac:dyDescent="0.25">
      <c r="X1382"/>
    </row>
    <row r="1383" spans="24:24" x14ac:dyDescent="0.25">
      <c r="X1383"/>
    </row>
    <row r="1384" spans="24:24" x14ac:dyDescent="0.25">
      <c r="X1384"/>
    </row>
    <row r="1385" spans="24:24" x14ac:dyDescent="0.25">
      <c r="X1385"/>
    </row>
    <row r="1386" spans="24:24" x14ac:dyDescent="0.25">
      <c r="X1386"/>
    </row>
    <row r="1387" spans="24:24" x14ac:dyDescent="0.25">
      <c r="X1387"/>
    </row>
    <row r="1388" spans="24:24" x14ac:dyDescent="0.25">
      <c r="X1388"/>
    </row>
    <row r="1389" spans="24:24" x14ac:dyDescent="0.25">
      <c r="X1389"/>
    </row>
    <row r="1390" spans="24:24" x14ac:dyDescent="0.25">
      <c r="X1390"/>
    </row>
    <row r="1391" spans="24:24" x14ac:dyDescent="0.25">
      <c r="X1391"/>
    </row>
    <row r="1392" spans="24:24" x14ac:dyDescent="0.25">
      <c r="X1392"/>
    </row>
    <row r="1393" spans="24:24" x14ac:dyDescent="0.25">
      <c r="X1393"/>
    </row>
    <row r="1394" spans="24:24" x14ac:dyDescent="0.25">
      <c r="X1394"/>
    </row>
    <row r="1395" spans="24:24" x14ac:dyDescent="0.25">
      <c r="X1395"/>
    </row>
    <row r="1396" spans="24:24" x14ac:dyDescent="0.25">
      <c r="X1396"/>
    </row>
    <row r="1397" spans="24:24" x14ac:dyDescent="0.25">
      <c r="X1397"/>
    </row>
    <row r="1398" spans="24:24" x14ac:dyDescent="0.25">
      <c r="X1398"/>
    </row>
    <row r="1399" spans="24:24" x14ac:dyDescent="0.25">
      <c r="X1399"/>
    </row>
    <row r="1400" spans="24:24" x14ac:dyDescent="0.25">
      <c r="X1400"/>
    </row>
    <row r="1401" spans="24:24" x14ac:dyDescent="0.25">
      <c r="X1401"/>
    </row>
    <row r="1402" spans="24:24" x14ac:dyDescent="0.25">
      <c r="X1402"/>
    </row>
    <row r="1403" spans="24:24" x14ac:dyDescent="0.25">
      <c r="X1403"/>
    </row>
    <row r="1404" spans="24:24" x14ac:dyDescent="0.25">
      <c r="X1404"/>
    </row>
    <row r="1405" spans="24:24" x14ac:dyDescent="0.25">
      <c r="X1405"/>
    </row>
    <row r="1406" spans="24:24" x14ac:dyDescent="0.25">
      <c r="X1406"/>
    </row>
    <row r="1407" spans="24:24" x14ac:dyDescent="0.25">
      <c r="X1407"/>
    </row>
    <row r="1408" spans="24:24" x14ac:dyDescent="0.25">
      <c r="X1408"/>
    </row>
    <row r="1409" spans="24:24" x14ac:dyDescent="0.25">
      <c r="X1409"/>
    </row>
    <row r="1410" spans="24:24" x14ac:dyDescent="0.25">
      <c r="X1410"/>
    </row>
    <row r="1411" spans="24:24" x14ac:dyDescent="0.25">
      <c r="X1411"/>
    </row>
    <row r="1412" spans="24:24" x14ac:dyDescent="0.25">
      <c r="X1412"/>
    </row>
    <row r="1413" spans="24:24" x14ac:dyDescent="0.25">
      <c r="X1413"/>
    </row>
    <row r="1414" spans="24:24" x14ac:dyDescent="0.25">
      <c r="X1414"/>
    </row>
    <row r="1415" spans="24:24" x14ac:dyDescent="0.25">
      <c r="X1415"/>
    </row>
    <row r="1416" spans="24:24" x14ac:dyDescent="0.25">
      <c r="X1416"/>
    </row>
    <row r="1417" spans="24:24" x14ac:dyDescent="0.25">
      <c r="X1417"/>
    </row>
    <row r="1418" spans="24:24" x14ac:dyDescent="0.25">
      <c r="X1418"/>
    </row>
    <row r="1419" spans="24:24" x14ac:dyDescent="0.25">
      <c r="X1419"/>
    </row>
    <row r="1420" spans="24:24" x14ac:dyDescent="0.25">
      <c r="X1420"/>
    </row>
    <row r="1421" spans="24:24" x14ac:dyDescent="0.25">
      <c r="X1421"/>
    </row>
    <row r="1422" spans="24:24" x14ac:dyDescent="0.25">
      <c r="X1422"/>
    </row>
    <row r="1423" spans="24:24" x14ac:dyDescent="0.25">
      <c r="X1423"/>
    </row>
    <row r="1424" spans="24:24" x14ac:dyDescent="0.25">
      <c r="X1424"/>
    </row>
    <row r="1425" spans="24:24" x14ac:dyDescent="0.25">
      <c r="X1425"/>
    </row>
    <row r="1426" spans="24:24" x14ac:dyDescent="0.25">
      <c r="X1426"/>
    </row>
    <row r="1427" spans="24:24" x14ac:dyDescent="0.25">
      <c r="X1427"/>
    </row>
    <row r="1428" spans="24:24" x14ac:dyDescent="0.25">
      <c r="X1428"/>
    </row>
    <row r="1429" spans="24:24" x14ac:dyDescent="0.25">
      <c r="X1429"/>
    </row>
    <row r="1430" spans="24:24" x14ac:dyDescent="0.25">
      <c r="X1430"/>
    </row>
    <row r="1431" spans="24:24" x14ac:dyDescent="0.25">
      <c r="X1431"/>
    </row>
    <row r="1432" spans="24:24" x14ac:dyDescent="0.25">
      <c r="X1432"/>
    </row>
    <row r="1433" spans="24:24" x14ac:dyDescent="0.25">
      <c r="X1433"/>
    </row>
    <row r="1434" spans="24:24" x14ac:dyDescent="0.25">
      <c r="X1434"/>
    </row>
    <row r="1435" spans="24:24" x14ac:dyDescent="0.25">
      <c r="X1435"/>
    </row>
    <row r="1436" spans="24:24" x14ac:dyDescent="0.25">
      <c r="X1436"/>
    </row>
    <row r="1437" spans="24:24" x14ac:dyDescent="0.25">
      <c r="X1437"/>
    </row>
    <row r="1438" spans="24:24" x14ac:dyDescent="0.25">
      <c r="X1438"/>
    </row>
    <row r="1439" spans="24:24" x14ac:dyDescent="0.25">
      <c r="X1439"/>
    </row>
    <row r="1440" spans="24:24" x14ac:dyDescent="0.25">
      <c r="X1440"/>
    </row>
    <row r="1441" spans="24:24" x14ac:dyDescent="0.25">
      <c r="X1441"/>
    </row>
    <row r="1442" spans="24:24" x14ac:dyDescent="0.25">
      <c r="X1442"/>
    </row>
    <row r="1443" spans="24:24" x14ac:dyDescent="0.25">
      <c r="X1443"/>
    </row>
    <row r="1444" spans="24:24" x14ac:dyDescent="0.25">
      <c r="X1444"/>
    </row>
    <row r="1445" spans="24:24" x14ac:dyDescent="0.25">
      <c r="X1445"/>
    </row>
    <row r="1446" spans="24:24" x14ac:dyDescent="0.25">
      <c r="X1446"/>
    </row>
    <row r="1447" spans="24:24" x14ac:dyDescent="0.25">
      <c r="X1447"/>
    </row>
    <row r="1448" spans="24:24" x14ac:dyDescent="0.25">
      <c r="X1448"/>
    </row>
    <row r="1449" spans="24:24" x14ac:dyDescent="0.25">
      <c r="X1449"/>
    </row>
    <row r="1450" spans="24:24" x14ac:dyDescent="0.25">
      <c r="X1450"/>
    </row>
    <row r="1451" spans="24:24" x14ac:dyDescent="0.25">
      <c r="X1451"/>
    </row>
    <row r="1452" spans="24:24" x14ac:dyDescent="0.25">
      <c r="X1452"/>
    </row>
    <row r="1453" spans="24:24" x14ac:dyDescent="0.25">
      <c r="X1453"/>
    </row>
    <row r="1454" spans="24:24" x14ac:dyDescent="0.25">
      <c r="X1454"/>
    </row>
    <row r="1455" spans="24:24" x14ac:dyDescent="0.25">
      <c r="X1455"/>
    </row>
    <row r="1456" spans="24:24" x14ac:dyDescent="0.25">
      <c r="X1456"/>
    </row>
    <row r="1457" spans="24:24" x14ac:dyDescent="0.25">
      <c r="X1457"/>
    </row>
    <row r="1458" spans="24:24" x14ac:dyDescent="0.25">
      <c r="X1458"/>
    </row>
    <row r="1459" spans="24:24" x14ac:dyDescent="0.25">
      <c r="X1459"/>
    </row>
    <row r="1460" spans="24:24" x14ac:dyDescent="0.25">
      <c r="X1460"/>
    </row>
    <row r="1461" spans="24:24" x14ac:dyDescent="0.25">
      <c r="X1461"/>
    </row>
    <row r="1462" spans="24:24" x14ac:dyDescent="0.25">
      <c r="X1462"/>
    </row>
    <row r="1463" spans="24:24" x14ac:dyDescent="0.25">
      <c r="X1463"/>
    </row>
    <row r="1464" spans="24:24" x14ac:dyDescent="0.25">
      <c r="X1464"/>
    </row>
    <row r="1465" spans="24:24" x14ac:dyDescent="0.25">
      <c r="X1465"/>
    </row>
    <row r="1466" spans="24:24" x14ac:dyDescent="0.25">
      <c r="X1466"/>
    </row>
    <row r="1467" spans="24:24" x14ac:dyDescent="0.25">
      <c r="X1467"/>
    </row>
    <row r="1468" spans="24:24" x14ac:dyDescent="0.25">
      <c r="X1468"/>
    </row>
    <row r="1469" spans="24:24" x14ac:dyDescent="0.25">
      <c r="X1469"/>
    </row>
    <row r="1470" spans="24:24" x14ac:dyDescent="0.25">
      <c r="X1470"/>
    </row>
    <row r="1471" spans="24:24" x14ac:dyDescent="0.25">
      <c r="X1471"/>
    </row>
    <row r="1472" spans="24:24" x14ac:dyDescent="0.25">
      <c r="X1472"/>
    </row>
    <row r="1473" spans="24:24" x14ac:dyDescent="0.25">
      <c r="X1473"/>
    </row>
    <row r="1474" spans="24:24" x14ac:dyDescent="0.25">
      <c r="X1474"/>
    </row>
    <row r="1475" spans="24:24" x14ac:dyDescent="0.25">
      <c r="X1475"/>
    </row>
    <row r="1476" spans="24:24" x14ac:dyDescent="0.25">
      <c r="X1476"/>
    </row>
    <row r="1477" spans="24:24" x14ac:dyDescent="0.25">
      <c r="X1477"/>
    </row>
    <row r="1478" spans="24:24" x14ac:dyDescent="0.25">
      <c r="X1478"/>
    </row>
    <row r="1479" spans="24:24" x14ac:dyDescent="0.25">
      <c r="X1479"/>
    </row>
    <row r="1480" spans="24:24" x14ac:dyDescent="0.25">
      <c r="X1480"/>
    </row>
    <row r="1481" spans="24:24" x14ac:dyDescent="0.25">
      <c r="X1481"/>
    </row>
    <row r="1482" spans="24:24" x14ac:dyDescent="0.25">
      <c r="X1482"/>
    </row>
    <row r="1483" spans="24:24" x14ac:dyDescent="0.25">
      <c r="X1483"/>
    </row>
    <row r="1484" spans="24:24" x14ac:dyDescent="0.25">
      <c r="X1484"/>
    </row>
    <row r="1485" spans="24:24" x14ac:dyDescent="0.25">
      <c r="X1485"/>
    </row>
    <row r="1486" spans="24:24" x14ac:dyDescent="0.25">
      <c r="X1486"/>
    </row>
    <row r="1487" spans="24:24" x14ac:dyDescent="0.25">
      <c r="X1487"/>
    </row>
    <row r="1488" spans="24:24" x14ac:dyDescent="0.25">
      <c r="X1488"/>
    </row>
    <row r="1489" spans="24:24" x14ac:dyDescent="0.25">
      <c r="X1489"/>
    </row>
    <row r="1490" spans="24:24" x14ac:dyDescent="0.25">
      <c r="X1490"/>
    </row>
    <row r="1491" spans="24:24" x14ac:dyDescent="0.25">
      <c r="X1491"/>
    </row>
    <row r="1492" spans="24:24" x14ac:dyDescent="0.25">
      <c r="X1492"/>
    </row>
    <row r="1493" spans="24:24" x14ac:dyDescent="0.25">
      <c r="X1493"/>
    </row>
    <row r="1494" spans="24:24" x14ac:dyDescent="0.25">
      <c r="X1494"/>
    </row>
    <row r="1495" spans="24:24" x14ac:dyDescent="0.25">
      <c r="X1495"/>
    </row>
    <row r="1496" spans="24:24" x14ac:dyDescent="0.25">
      <c r="X1496"/>
    </row>
    <row r="1497" spans="24:24" x14ac:dyDescent="0.25">
      <c r="X1497"/>
    </row>
    <row r="1498" spans="24:24" x14ac:dyDescent="0.25">
      <c r="X1498"/>
    </row>
    <row r="1499" spans="24:24" x14ac:dyDescent="0.25">
      <c r="X1499"/>
    </row>
    <row r="1500" spans="24:24" x14ac:dyDescent="0.25">
      <c r="X1500"/>
    </row>
    <row r="1501" spans="24:24" x14ac:dyDescent="0.25">
      <c r="X1501"/>
    </row>
    <row r="1502" spans="24:24" x14ac:dyDescent="0.25">
      <c r="X1502"/>
    </row>
    <row r="1503" spans="24:24" x14ac:dyDescent="0.25">
      <c r="X1503"/>
    </row>
    <row r="1504" spans="24:24" x14ac:dyDescent="0.25">
      <c r="X1504"/>
    </row>
    <row r="1505" spans="24:24" x14ac:dyDescent="0.25">
      <c r="X1505"/>
    </row>
    <row r="1506" spans="24:24" x14ac:dyDescent="0.25">
      <c r="X1506"/>
    </row>
    <row r="1507" spans="24:24" x14ac:dyDescent="0.25">
      <c r="X1507"/>
    </row>
    <row r="1508" spans="24:24" x14ac:dyDescent="0.25">
      <c r="X1508"/>
    </row>
    <row r="1509" spans="24:24" x14ac:dyDescent="0.25">
      <c r="X1509"/>
    </row>
    <row r="1510" spans="24:24" x14ac:dyDescent="0.25">
      <c r="X1510"/>
    </row>
    <row r="1511" spans="24:24" x14ac:dyDescent="0.25">
      <c r="X1511"/>
    </row>
    <row r="1512" spans="24:24" x14ac:dyDescent="0.25">
      <c r="X1512"/>
    </row>
    <row r="1513" spans="24:24" x14ac:dyDescent="0.25">
      <c r="X1513"/>
    </row>
    <row r="1514" spans="24:24" x14ac:dyDescent="0.25">
      <c r="X1514"/>
    </row>
    <row r="1515" spans="24:24" x14ac:dyDescent="0.25">
      <c r="X1515"/>
    </row>
    <row r="1516" spans="24:24" x14ac:dyDescent="0.25">
      <c r="X1516"/>
    </row>
    <row r="1517" spans="24:24" x14ac:dyDescent="0.25">
      <c r="X1517"/>
    </row>
    <row r="1518" spans="24:24" x14ac:dyDescent="0.25">
      <c r="X1518"/>
    </row>
    <row r="1519" spans="24:24" x14ac:dyDescent="0.25">
      <c r="X1519"/>
    </row>
    <row r="1520" spans="24:24" x14ac:dyDescent="0.25">
      <c r="X1520"/>
    </row>
    <row r="1521" spans="24:24" x14ac:dyDescent="0.25">
      <c r="X1521"/>
    </row>
    <row r="1522" spans="24:24" x14ac:dyDescent="0.25">
      <c r="X1522"/>
    </row>
    <row r="1523" spans="24:24" x14ac:dyDescent="0.25">
      <c r="X1523"/>
    </row>
    <row r="1524" spans="24:24" x14ac:dyDescent="0.25">
      <c r="X1524"/>
    </row>
    <row r="1525" spans="24:24" x14ac:dyDescent="0.25">
      <c r="X1525"/>
    </row>
    <row r="1526" spans="24:24" x14ac:dyDescent="0.25">
      <c r="X1526"/>
    </row>
    <row r="1527" spans="24:24" x14ac:dyDescent="0.25">
      <c r="X1527"/>
    </row>
    <row r="1528" spans="24:24" x14ac:dyDescent="0.25">
      <c r="X1528"/>
    </row>
    <row r="1529" spans="24:24" x14ac:dyDescent="0.25">
      <c r="X1529"/>
    </row>
    <row r="1530" spans="24:24" x14ac:dyDescent="0.25">
      <c r="X1530"/>
    </row>
    <row r="1531" spans="24:24" x14ac:dyDescent="0.25">
      <c r="X1531"/>
    </row>
    <row r="1532" spans="24:24" x14ac:dyDescent="0.25">
      <c r="X1532"/>
    </row>
    <row r="1533" spans="24:24" x14ac:dyDescent="0.25">
      <c r="X1533"/>
    </row>
    <row r="1534" spans="24:24" x14ac:dyDescent="0.25">
      <c r="X1534"/>
    </row>
    <row r="1535" spans="24:24" x14ac:dyDescent="0.25">
      <c r="X1535"/>
    </row>
    <row r="1536" spans="24:24" x14ac:dyDescent="0.25">
      <c r="X1536"/>
    </row>
    <row r="1537" spans="24:24" x14ac:dyDescent="0.25">
      <c r="X1537"/>
    </row>
    <row r="1538" spans="24:24" x14ac:dyDescent="0.25">
      <c r="X1538"/>
    </row>
    <row r="1539" spans="24:24" x14ac:dyDescent="0.25">
      <c r="X1539"/>
    </row>
    <row r="1540" spans="24:24" x14ac:dyDescent="0.25">
      <c r="X1540"/>
    </row>
    <row r="1541" spans="24:24" x14ac:dyDescent="0.25">
      <c r="X1541"/>
    </row>
    <row r="1542" spans="24:24" x14ac:dyDescent="0.25">
      <c r="X1542"/>
    </row>
    <row r="1543" spans="24:24" x14ac:dyDescent="0.25">
      <c r="X1543"/>
    </row>
    <row r="1544" spans="24:24" x14ac:dyDescent="0.25">
      <c r="X1544"/>
    </row>
    <row r="1545" spans="24:24" x14ac:dyDescent="0.25">
      <c r="X1545"/>
    </row>
    <row r="1546" spans="24:24" x14ac:dyDescent="0.25">
      <c r="X1546"/>
    </row>
    <row r="1547" spans="24:24" x14ac:dyDescent="0.25">
      <c r="X1547"/>
    </row>
    <row r="1548" spans="24:24" x14ac:dyDescent="0.25">
      <c r="X1548"/>
    </row>
    <row r="1549" spans="24:24" x14ac:dyDescent="0.25">
      <c r="X1549"/>
    </row>
    <row r="1550" spans="24:24" x14ac:dyDescent="0.25">
      <c r="X1550"/>
    </row>
    <row r="1551" spans="24:24" x14ac:dyDescent="0.25">
      <c r="X1551"/>
    </row>
    <row r="1552" spans="24:24" x14ac:dyDescent="0.25">
      <c r="X1552"/>
    </row>
    <row r="1553" spans="24:24" x14ac:dyDescent="0.25">
      <c r="X1553"/>
    </row>
    <row r="1554" spans="24:24" x14ac:dyDescent="0.25">
      <c r="X1554"/>
    </row>
    <row r="1555" spans="24:24" x14ac:dyDescent="0.25">
      <c r="X1555"/>
    </row>
    <row r="1556" spans="24:24" x14ac:dyDescent="0.25">
      <c r="X1556"/>
    </row>
    <row r="1557" spans="24:24" x14ac:dyDescent="0.25">
      <c r="X1557"/>
    </row>
    <row r="1558" spans="24:24" x14ac:dyDescent="0.25">
      <c r="X1558"/>
    </row>
    <row r="1559" spans="24:24" x14ac:dyDescent="0.25">
      <c r="X1559"/>
    </row>
    <row r="1560" spans="24:24" x14ac:dyDescent="0.25">
      <c r="X1560"/>
    </row>
    <row r="1561" spans="24:24" x14ac:dyDescent="0.25">
      <c r="X1561"/>
    </row>
    <row r="1562" spans="24:24" x14ac:dyDescent="0.25">
      <c r="X1562"/>
    </row>
    <row r="1563" spans="24:24" x14ac:dyDescent="0.25">
      <c r="X1563"/>
    </row>
    <row r="1564" spans="24:24" x14ac:dyDescent="0.25">
      <c r="X1564"/>
    </row>
    <row r="1565" spans="24:24" x14ac:dyDescent="0.25">
      <c r="X1565"/>
    </row>
    <row r="1566" spans="24:24" x14ac:dyDescent="0.25">
      <c r="X1566"/>
    </row>
    <row r="1567" spans="24:24" x14ac:dyDescent="0.25">
      <c r="X1567"/>
    </row>
    <row r="1568" spans="24:24" x14ac:dyDescent="0.25">
      <c r="X1568"/>
    </row>
    <row r="1569" spans="24:24" x14ac:dyDescent="0.25">
      <c r="X1569"/>
    </row>
    <row r="1570" spans="24:24" x14ac:dyDescent="0.25">
      <c r="X1570"/>
    </row>
    <row r="1571" spans="24:24" x14ac:dyDescent="0.25">
      <c r="X1571"/>
    </row>
    <row r="1572" spans="24:24" x14ac:dyDescent="0.25">
      <c r="X1572"/>
    </row>
    <row r="1573" spans="24:24" x14ac:dyDescent="0.25">
      <c r="X1573"/>
    </row>
    <row r="1574" spans="24:24" x14ac:dyDescent="0.25">
      <c r="X1574"/>
    </row>
    <row r="1575" spans="24:24" x14ac:dyDescent="0.25">
      <c r="X1575"/>
    </row>
    <row r="1576" spans="24:24" x14ac:dyDescent="0.25">
      <c r="X1576"/>
    </row>
    <row r="1577" spans="24:24" x14ac:dyDescent="0.25">
      <c r="X1577"/>
    </row>
    <row r="1578" spans="24:24" x14ac:dyDescent="0.25">
      <c r="X1578"/>
    </row>
    <row r="1579" spans="24:24" x14ac:dyDescent="0.25">
      <c r="X1579"/>
    </row>
    <row r="1580" spans="24:24" x14ac:dyDescent="0.25">
      <c r="X1580"/>
    </row>
    <row r="1581" spans="24:24" x14ac:dyDescent="0.25">
      <c r="X1581"/>
    </row>
    <row r="1582" spans="24:24" x14ac:dyDescent="0.25">
      <c r="X1582"/>
    </row>
    <row r="1583" spans="24:24" x14ac:dyDescent="0.25">
      <c r="X1583"/>
    </row>
    <row r="1584" spans="24:24" x14ac:dyDescent="0.25">
      <c r="X1584"/>
    </row>
    <row r="1585" spans="24:24" x14ac:dyDescent="0.25">
      <c r="X1585"/>
    </row>
    <row r="1586" spans="24:24" x14ac:dyDescent="0.25">
      <c r="X1586"/>
    </row>
    <row r="1587" spans="24:24" x14ac:dyDescent="0.25">
      <c r="X1587"/>
    </row>
    <row r="1588" spans="24:24" x14ac:dyDescent="0.25">
      <c r="X1588"/>
    </row>
    <row r="1589" spans="24:24" x14ac:dyDescent="0.25">
      <c r="X1589"/>
    </row>
    <row r="1590" spans="24:24" x14ac:dyDescent="0.25">
      <c r="X1590"/>
    </row>
    <row r="1591" spans="24:24" x14ac:dyDescent="0.25">
      <c r="X1591"/>
    </row>
    <row r="1592" spans="24:24" x14ac:dyDescent="0.25">
      <c r="X1592"/>
    </row>
    <row r="1593" spans="24:24" x14ac:dyDescent="0.25">
      <c r="X1593"/>
    </row>
    <row r="1594" spans="24:24" x14ac:dyDescent="0.25">
      <c r="X1594"/>
    </row>
    <row r="1595" spans="24:24" x14ac:dyDescent="0.25">
      <c r="X1595"/>
    </row>
    <row r="1596" spans="24:24" x14ac:dyDescent="0.25">
      <c r="X1596"/>
    </row>
    <row r="1597" spans="24:24" x14ac:dyDescent="0.25">
      <c r="X1597"/>
    </row>
    <row r="1598" spans="24:24" x14ac:dyDescent="0.25">
      <c r="X1598"/>
    </row>
    <row r="1599" spans="24:24" x14ac:dyDescent="0.25">
      <c r="X1599"/>
    </row>
    <row r="1600" spans="24:24" x14ac:dyDescent="0.25">
      <c r="X1600"/>
    </row>
    <row r="1601" spans="24:24" x14ac:dyDescent="0.25">
      <c r="X1601"/>
    </row>
    <row r="1602" spans="24:24" x14ac:dyDescent="0.25">
      <c r="X1602"/>
    </row>
    <row r="1603" spans="24:24" x14ac:dyDescent="0.25">
      <c r="X1603"/>
    </row>
    <row r="1604" spans="24:24" x14ac:dyDescent="0.25">
      <c r="X1604"/>
    </row>
    <row r="1605" spans="24:24" x14ac:dyDescent="0.25">
      <c r="X1605"/>
    </row>
    <row r="1606" spans="24:24" x14ac:dyDescent="0.25">
      <c r="X1606"/>
    </row>
    <row r="1607" spans="24:24" x14ac:dyDescent="0.25">
      <c r="X1607"/>
    </row>
    <row r="1608" spans="24:24" x14ac:dyDescent="0.25">
      <c r="X1608"/>
    </row>
    <row r="1609" spans="24:24" x14ac:dyDescent="0.25">
      <c r="X1609"/>
    </row>
    <row r="1610" spans="24:24" x14ac:dyDescent="0.25">
      <c r="X1610"/>
    </row>
    <row r="1611" spans="24:24" x14ac:dyDescent="0.25">
      <c r="X1611"/>
    </row>
    <row r="1612" spans="24:24" x14ac:dyDescent="0.25">
      <c r="X1612"/>
    </row>
    <row r="1613" spans="24:24" x14ac:dyDescent="0.25">
      <c r="X1613"/>
    </row>
    <row r="1614" spans="24:24" x14ac:dyDescent="0.25">
      <c r="X1614"/>
    </row>
    <row r="1615" spans="24:24" x14ac:dyDescent="0.25">
      <c r="X1615"/>
    </row>
    <row r="1616" spans="24:24" x14ac:dyDescent="0.25">
      <c r="X1616"/>
    </row>
    <row r="1617" spans="24:24" x14ac:dyDescent="0.25">
      <c r="X1617"/>
    </row>
    <row r="1618" spans="24:24" x14ac:dyDescent="0.25">
      <c r="X1618"/>
    </row>
    <row r="1619" spans="24:24" x14ac:dyDescent="0.25">
      <c r="X1619"/>
    </row>
    <row r="1620" spans="24:24" x14ac:dyDescent="0.25">
      <c r="X1620"/>
    </row>
    <row r="1621" spans="24:24" x14ac:dyDescent="0.25">
      <c r="X1621"/>
    </row>
    <row r="1622" spans="24:24" x14ac:dyDescent="0.25">
      <c r="X1622"/>
    </row>
    <row r="1623" spans="24:24" x14ac:dyDescent="0.25">
      <c r="X1623"/>
    </row>
    <row r="1624" spans="24:24" x14ac:dyDescent="0.25">
      <c r="X1624"/>
    </row>
    <row r="1625" spans="24:24" x14ac:dyDescent="0.25">
      <c r="X1625"/>
    </row>
    <row r="1626" spans="24:24" x14ac:dyDescent="0.25">
      <c r="X1626"/>
    </row>
    <row r="1627" spans="24:24" x14ac:dyDescent="0.25">
      <c r="X1627"/>
    </row>
    <row r="1628" spans="24:24" x14ac:dyDescent="0.25">
      <c r="X1628"/>
    </row>
    <row r="1629" spans="24:24" x14ac:dyDescent="0.25">
      <c r="X1629"/>
    </row>
    <row r="1630" spans="24:24" x14ac:dyDescent="0.25">
      <c r="X1630"/>
    </row>
    <row r="1631" spans="24:24" x14ac:dyDescent="0.25">
      <c r="X1631"/>
    </row>
    <row r="1632" spans="24:24" x14ac:dyDescent="0.25">
      <c r="X1632"/>
    </row>
    <row r="1633" spans="24:24" x14ac:dyDescent="0.25">
      <c r="X1633"/>
    </row>
    <row r="1634" spans="24:24" x14ac:dyDescent="0.25">
      <c r="X1634"/>
    </row>
    <row r="1635" spans="24:24" x14ac:dyDescent="0.25">
      <c r="X1635"/>
    </row>
    <row r="1636" spans="24:24" x14ac:dyDescent="0.25">
      <c r="X1636"/>
    </row>
    <row r="1637" spans="24:24" x14ac:dyDescent="0.25">
      <c r="X1637"/>
    </row>
    <row r="1638" spans="24:24" x14ac:dyDescent="0.25">
      <c r="X1638"/>
    </row>
    <row r="1639" spans="24:24" x14ac:dyDescent="0.25">
      <c r="X1639"/>
    </row>
    <row r="1640" spans="24:24" x14ac:dyDescent="0.25">
      <c r="X1640"/>
    </row>
    <row r="1641" spans="24:24" x14ac:dyDescent="0.25">
      <c r="X1641"/>
    </row>
    <row r="1642" spans="24:24" x14ac:dyDescent="0.25">
      <c r="X1642"/>
    </row>
    <row r="1643" spans="24:24" x14ac:dyDescent="0.25">
      <c r="X1643"/>
    </row>
    <row r="1644" spans="24:24" x14ac:dyDescent="0.25">
      <c r="X1644"/>
    </row>
    <row r="1645" spans="24:24" x14ac:dyDescent="0.25">
      <c r="X1645"/>
    </row>
    <row r="1646" spans="24:24" x14ac:dyDescent="0.25">
      <c r="X1646"/>
    </row>
    <row r="1647" spans="24:24" x14ac:dyDescent="0.25">
      <c r="X1647"/>
    </row>
    <row r="1648" spans="24:24" x14ac:dyDescent="0.25">
      <c r="X1648"/>
    </row>
    <row r="1649" spans="24:24" x14ac:dyDescent="0.25">
      <c r="X1649"/>
    </row>
    <row r="1650" spans="24:24" x14ac:dyDescent="0.25">
      <c r="X1650"/>
    </row>
    <row r="1651" spans="24:24" x14ac:dyDescent="0.25">
      <c r="X1651"/>
    </row>
    <row r="1652" spans="24:24" x14ac:dyDescent="0.25">
      <c r="X1652"/>
    </row>
    <row r="1653" spans="24:24" x14ac:dyDescent="0.25">
      <c r="X1653"/>
    </row>
    <row r="1654" spans="24:24" x14ac:dyDescent="0.25">
      <c r="X1654"/>
    </row>
    <row r="1655" spans="24:24" x14ac:dyDescent="0.25">
      <c r="X1655"/>
    </row>
    <row r="1656" spans="24:24" x14ac:dyDescent="0.25">
      <c r="X1656"/>
    </row>
    <row r="1657" spans="24:24" x14ac:dyDescent="0.25">
      <c r="X1657"/>
    </row>
    <row r="1658" spans="24:24" x14ac:dyDescent="0.25">
      <c r="X1658"/>
    </row>
    <row r="1659" spans="24:24" x14ac:dyDescent="0.25">
      <c r="X1659"/>
    </row>
    <row r="1660" spans="24:24" x14ac:dyDescent="0.25">
      <c r="X1660"/>
    </row>
    <row r="1661" spans="24:24" x14ac:dyDescent="0.25">
      <c r="X1661"/>
    </row>
    <row r="1662" spans="24:24" x14ac:dyDescent="0.25">
      <c r="X1662"/>
    </row>
    <row r="1663" spans="24:24" x14ac:dyDescent="0.25">
      <c r="X1663"/>
    </row>
    <row r="1664" spans="24:24" x14ac:dyDescent="0.25">
      <c r="X1664"/>
    </row>
    <row r="1665" spans="24:24" x14ac:dyDescent="0.25">
      <c r="X1665"/>
    </row>
    <row r="1666" spans="24:24" x14ac:dyDescent="0.25">
      <c r="X1666"/>
    </row>
    <row r="1667" spans="24:24" x14ac:dyDescent="0.25">
      <c r="X1667"/>
    </row>
    <row r="1668" spans="24:24" x14ac:dyDescent="0.25">
      <c r="X1668"/>
    </row>
    <row r="1669" spans="24:24" x14ac:dyDescent="0.25">
      <c r="X1669"/>
    </row>
    <row r="1670" spans="24:24" x14ac:dyDescent="0.25">
      <c r="X1670"/>
    </row>
    <row r="1671" spans="24:24" x14ac:dyDescent="0.25">
      <c r="X1671"/>
    </row>
    <row r="1672" spans="24:24" x14ac:dyDescent="0.25">
      <c r="X1672"/>
    </row>
    <row r="1673" spans="24:24" x14ac:dyDescent="0.25">
      <c r="X1673"/>
    </row>
    <row r="1674" spans="24:24" x14ac:dyDescent="0.25">
      <c r="X1674"/>
    </row>
    <row r="1675" spans="24:24" x14ac:dyDescent="0.25">
      <c r="X1675"/>
    </row>
    <row r="1676" spans="24:24" x14ac:dyDescent="0.25">
      <c r="X1676"/>
    </row>
    <row r="1677" spans="24:24" x14ac:dyDescent="0.25">
      <c r="X1677"/>
    </row>
    <row r="1678" spans="24:24" x14ac:dyDescent="0.25">
      <c r="X1678"/>
    </row>
    <row r="1679" spans="24:24" x14ac:dyDescent="0.25">
      <c r="X1679"/>
    </row>
    <row r="1680" spans="24:24" x14ac:dyDescent="0.25">
      <c r="X1680"/>
    </row>
    <row r="1681" spans="24:24" x14ac:dyDescent="0.25">
      <c r="X1681"/>
    </row>
    <row r="1682" spans="24:24" x14ac:dyDescent="0.25">
      <c r="X1682"/>
    </row>
    <row r="1683" spans="24:24" x14ac:dyDescent="0.25">
      <c r="X1683"/>
    </row>
    <row r="1684" spans="24:24" x14ac:dyDescent="0.25">
      <c r="X1684"/>
    </row>
    <row r="1685" spans="24:24" x14ac:dyDescent="0.25">
      <c r="X1685"/>
    </row>
    <row r="1686" spans="24:24" x14ac:dyDescent="0.25">
      <c r="X1686"/>
    </row>
    <row r="1687" spans="24:24" x14ac:dyDescent="0.25">
      <c r="X1687"/>
    </row>
    <row r="1688" spans="24:24" x14ac:dyDescent="0.25">
      <c r="X1688"/>
    </row>
    <row r="1689" spans="24:24" x14ac:dyDescent="0.25">
      <c r="X1689"/>
    </row>
    <row r="1690" spans="24:24" x14ac:dyDescent="0.25">
      <c r="X1690"/>
    </row>
    <row r="1691" spans="24:24" x14ac:dyDescent="0.25">
      <c r="X1691"/>
    </row>
    <row r="1692" spans="24:24" x14ac:dyDescent="0.25">
      <c r="X1692"/>
    </row>
    <row r="1693" spans="24:24" x14ac:dyDescent="0.25">
      <c r="X1693"/>
    </row>
    <row r="1694" spans="24:24" x14ac:dyDescent="0.25">
      <c r="X1694"/>
    </row>
    <row r="1695" spans="24:24" x14ac:dyDescent="0.25">
      <c r="X1695"/>
    </row>
    <row r="1696" spans="24:24" x14ac:dyDescent="0.25">
      <c r="X1696"/>
    </row>
    <row r="1697" spans="24:24" x14ac:dyDescent="0.25">
      <c r="X1697"/>
    </row>
    <row r="1698" spans="24:24" x14ac:dyDescent="0.25">
      <c r="X1698"/>
    </row>
    <row r="1699" spans="24:24" x14ac:dyDescent="0.25">
      <c r="X1699"/>
    </row>
    <row r="1700" spans="24:24" x14ac:dyDescent="0.25">
      <c r="X1700"/>
    </row>
    <row r="1701" spans="24:24" x14ac:dyDescent="0.25">
      <c r="X1701"/>
    </row>
    <row r="1702" spans="24:24" x14ac:dyDescent="0.25">
      <c r="X1702"/>
    </row>
    <row r="1703" spans="24:24" x14ac:dyDescent="0.25">
      <c r="X1703"/>
    </row>
    <row r="1704" spans="24:24" x14ac:dyDescent="0.25">
      <c r="X1704"/>
    </row>
    <row r="1705" spans="24:24" x14ac:dyDescent="0.25">
      <c r="X1705"/>
    </row>
    <row r="1706" spans="24:24" x14ac:dyDescent="0.25">
      <c r="X1706"/>
    </row>
    <row r="1707" spans="24:24" x14ac:dyDescent="0.25">
      <c r="X1707"/>
    </row>
    <row r="1708" spans="24:24" x14ac:dyDescent="0.25">
      <c r="X1708"/>
    </row>
    <row r="1709" spans="24:24" x14ac:dyDescent="0.25">
      <c r="X1709"/>
    </row>
    <row r="1710" spans="24:24" x14ac:dyDescent="0.25">
      <c r="X1710"/>
    </row>
    <row r="1711" spans="24:24" x14ac:dyDescent="0.25">
      <c r="X1711"/>
    </row>
    <row r="1712" spans="24:24" x14ac:dyDescent="0.25">
      <c r="X1712"/>
    </row>
    <row r="1713" spans="24:24" x14ac:dyDescent="0.25">
      <c r="X1713"/>
    </row>
    <row r="1714" spans="24:24" x14ac:dyDescent="0.25">
      <c r="X1714"/>
    </row>
    <row r="1715" spans="24:24" x14ac:dyDescent="0.25">
      <c r="X1715"/>
    </row>
    <row r="1716" spans="24:24" x14ac:dyDescent="0.25">
      <c r="X1716"/>
    </row>
    <row r="1717" spans="24:24" x14ac:dyDescent="0.25">
      <c r="X1717"/>
    </row>
    <row r="1718" spans="24:24" x14ac:dyDescent="0.25">
      <c r="X1718"/>
    </row>
    <row r="1719" spans="24:24" x14ac:dyDescent="0.25">
      <c r="X1719"/>
    </row>
    <row r="1720" spans="24:24" x14ac:dyDescent="0.25">
      <c r="X1720"/>
    </row>
    <row r="1721" spans="24:24" x14ac:dyDescent="0.25">
      <c r="X1721"/>
    </row>
    <row r="1722" spans="24:24" x14ac:dyDescent="0.25">
      <c r="X1722"/>
    </row>
    <row r="1723" spans="24:24" x14ac:dyDescent="0.25">
      <c r="X1723"/>
    </row>
    <row r="1724" spans="24:24" x14ac:dyDescent="0.25">
      <c r="X1724"/>
    </row>
    <row r="1725" spans="24:24" x14ac:dyDescent="0.25">
      <c r="X1725"/>
    </row>
    <row r="1726" spans="24:24" x14ac:dyDescent="0.25">
      <c r="X1726"/>
    </row>
    <row r="1727" spans="24:24" x14ac:dyDescent="0.25">
      <c r="X1727"/>
    </row>
    <row r="1728" spans="24:24" x14ac:dyDescent="0.25">
      <c r="X1728"/>
    </row>
    <row r="1729" spans="24:24" x14ac:dyDescent="0.25">
      <c r="X1729"/>
    </row>
    <row r="1730" spans="24:24" x14ac:dyDescent="0.25">
      <c r="X1730"/>
    </row>
    <row r="1731" spans="24:24" x14ac:dyDescent="0.25">
      <c r="X1731"/>
    </row>
    <row r="1732" spans="24:24" x14ac:dyDescent="0.25">
      <c r="X1732"/>
    </row>
    <row r="1733" spans="24:24" x14ac:dyDescent="0.25">
      <c r="X1733"/>
    </row>
    <row r="1734" spans="24:24" x14ac:dyDescent="0.25">
      <c r="X1734"/>
    </row>
    <row r="1735" spans="24:24" x14ac:dyDescent="0.25">
      <c r="X1735"/>
    </row>
    <row r="1736" spans="24:24" x14ac:dyDescent="0.25">
      <c r="X1736"/>
    </row>
    <row r="1737" spans="24:24" x14ac:dyDescent="0.25">
      <c r="X1737"/>
    </row>
    <row r="1738" spans="24:24" x14ac:dyDescent="0.25">
      <c r="X1738"/>
    </row>
    <row r="1739" spans="24:24" x14ac:dyDescent="0.25">
      <c r="X1739"/>
    </row>
    <row r="1740" spans="24:24" x14ac:dyDescent="0.25">
      <c r="X1740"/>
    </row>
    <row r="1741" spans="24:24" x14ac:dyDescent="0.25">
      <c r="X1741"/>
    </row>
    <row r="1742" spans="24:24" x14ac:dyDescent="0.25">
      <c r="X1742"/>
    </row>
    <row r="1743" spans="24:24" x14ac:dyDescent="0.25">
      <c r="X1743"/>
    </row>
    <row r="1744" spans="24:24" x14ac:dyDescent="0.25">
      <c r="X1744"/>
    </row>
    <row r="1745" spans="24:24" x14ac:dyDescent="0.25">
      <c r="X1745"/>
    </row>
    <row r="1746" spans="24:24" x14ac:dyDescent="0.25">
      <c r="X1746"/>
    </row>
    <row r="1747" spans="24:24" x14ac:dyDescent="0.25">
      <c r="X1747"/>
    </row>
    <row r="1748" spans="24:24" x14ac:dyDescent="0.25">
      <c r="X1748"/>
    </row>
    <row r="1749" spans="24:24" x14ac:dyDescent="0.25">
      <c r="X1749"/>
    </row>
    <row r="1750" spans="24:24" x14ac:dyDescent="0.25">
      <c r="X1750"/>
    </row>
    <row r="1751" spans="24:24" x14ac:dyDescent="0.25">
      <c r="X1751"/>
    </row>
    <row r="1752" spans="24:24" x14ac:dyDescent="0.25">
      <c r="X1752"/>
    </row>
    <row r="1753" spans="24:24" x14ac:dyDescent="0.25">
      <c r="X1753"/>
    </row>
    <row r="1754" spans="24:24" x14ac:dyDescent="0.25">
      <c r="X1754"/>
    </row>
    <row r="1755" spans="24:24" x14ac:dyDescent="0.25">
      <c r="X1755"/>
    </row>
    <row r="1756" spans="24:24" x14ac:dyDescent="0.25">
      <c r="X1756"/>
    </row>
    <row r="1757" spans="24:24" x14ac:dyDescent="0.25">
      <c r="X1757"/>
    </row>
    <row r="1758" spans="24:24" x14ac:dyDescent="0.25">
      <c r="X1758"/>
    </row>
    <row r="1759" spans="24:24" x14ac:dyDescent="0.25">
      <c r="X1759"/>
    </row>
    <row r="1760" spans="24:24" x14ac:dyDescent="0.25">
      <c r="X1760"/>
    </row>
    <row r="1761" spans="24:24" x14ac:dyDescent="0.25">
      <c r="X1761"/>
    </row>
    <row r="1762" spans="24:24" x14ac:dyDescent="0.25">
      <c r="X1762"/>
    </row>
    <row r="1763" spans="24:24" x14ac:dyDescent="0.25">
      <c r="X1763"/>
    </row>
    <row r="1764" spans="24:24" x14ac:dyDescent="0.25">
      <c r="X1764"/>
    </row>
    <row r="1765" spans="24:24" x14ac:dyDescent="0.25">
      <c r="X1765"/>
    </row>
    <row r="1766" spans="24:24" x14ac:dyDescent="0.25">
      <c r="X1766"/>
    </row>
    <row r="1767" spans="24:24" x14ac:dyDescent="0.25">
      <c r="X1767"/>
    </row>
    <row r="1768" spans="24:24" x14ac:dyDescent="0.25">
      <c r="X1768"/>
    </row>
    <row r="1769" spans="24:24" x14ac:dyDescent="0.25">
      <c r="X1769"/>
    </row>
    <row r="1770" spans="24:24" x14ac:dyDescent="0.25">
      <c r="X1770"/>
    </row>
    <row r="1771" spans="24:24" x14ac:dyDescent="0.25">
      <c r="X1771"/>
    </row>
    <row r="1772" spans="24:24" x14ac:dyDescent="0.25">
      <c r="X1772"/>
    </row>
    <row r="1773" spans="24:24" x14ac:dyDescent="0.25">
      <c r="X1773"/>
    </row>
    <row r="1774" spans="24:24" x14ac:dyDescent="0.25">
      <c r="X1774"/>
    </row>
    <row r="1775" spans="24:24" x14ac:dyDescent="0.25">
      <c r="X1775"/>
    </row>
    <row r="1776" spans="24:24" x14ac:dyDescent="0.25">
      <c r="X1776"/>
    </row>
    <row r="1777" spans="24:24" x14ac:dyDescent="0.25">
      <c r="X1777"/>
    </row>
    <row r="1778" spans="24:24" x14ac:dyDescent="0.25">
      <c r="X1778"/>
    </row>
    <row r="1779" spans="24:24" x14ac:dyDescent="0.25">
      <c r="X1779"/>
    </row>
    <row r="1780" spans="24:24" x14ac:dyDescent="0.25">
      <c r="X1780"/>
    </row>
    <row r="1781" spans="24:24" x14ac:dyDescent="0.25">
      <c r="X1781"/>
    </row>
    <row r="1782" spans="24:24" x14ac:dyDescent="0.25">
      <c r="X1782"/>
    </row>
    <row r="1783" spans="24:24" x14ac:dyDescent="0.25">
      <c r="X1783"/>
    </row>
    <row r="1784" spans="24:24" x14ac:dyDescent="0.25">
      <c r="X1784"/>
    </row>
    <row r="1785" spans="24:24" x14ac:dyDescent="0.25">
      <c r="X1785"/>
    </row>
    <row r="1786" spans="24:24" x14ac:dyDescent="0.25">
      <c r="X1786"/>
    </row>
    <row r="1787" spans="24:24" x14ac:dyDescent="0.25">
      <c r="X1787"/>
    </row>
    <row r="1788" spans="24:24" x14ac:dyDescent="0.25">
      <c r="X1788"/>
    </row>
    <row r="1789" spans="24:24" x14ac:dyDescent="0.25">
      <c r="X1789"/>
    </row>
    <row r="1790" spans="24:24" x14ac:dyDescent="0.25">
      <c r="X1790"/>
    </row>
    <row r="1791" spans="24:24" x14ac:dyDescent="0.25">
      <c r="X1791"/>
    </row>
    <row r="1792" spans="24:24" x14ac:dyDescent="0.25">
      <c r="X1792"/>
    </row>
    <row r="1793" spans="24:24" x14ac:dyDescent="0.25">
      <c r="X1793"/>
    </row>
    <row r="1794" spans="24:24" x14ac:dyDescent="0.25">
      <c r="X1794"/>
    </row>
    <row r="1795" spans="24:24" x14ac:dyDescent="0.25">
      <c r="X1795"/>
    </row>
    <row r="1796" spans="24:24" x14ac:dyDescent="0.25">
      <c r="X1796"/>
    </row>
    <row r="1797" spans="24:24" x14ac:dyDescent="0.25">
      <c r="X1797"/>
    </row>
    <row r="1798" spans="24:24" x14ac:dyDescent="0.25">
      <c r="X1798"/>
    </row>
    <row r="1799" spans="24:24" x14ac:dyDescent="0.25">
      <c r="X1799"/>
    </row>
    <row r="1800" spans="24:24" x14ac:dyDescent="0.25">
      <c r="X1800"/>
    </row>
    <row r="1801" spans="24:24" x14ac:dyDescent="0.25">
      <c r="X1801"/>
    </row>
    <row r="1802" spans="24:24" x14ac:dyDescent="0.25">
      <c r="X1802"/>
    </row>
    <row r="1803" spans="24:24" x14ac:dyDescent="0.25">
      <c r="X1803"/>
    </row>
    <row r="1804" spans="24:24" x14ac:dyDescent="0.25">
      <c r="X1804"/>
    </row>
    <row r="1805" spans="24:24" x14ac:dyDescent="0.25">
      <c r="X1805"/>
    </row>
    <row r="1806" spans="24:24" x14ac:dyDescent="0.25">
      <c r="X1806"/>
    </row>
    <row r="1807" spans="24:24" x14ac:dyDescent="0.25">
      <c r="X1807"/>
    </row>
    <row r="1808" spans="24:24" x14ac:dyDescent="0.25">
      <c r="X1808"/>
    </row>
    <row r="1809" spans="24:24" x14ac:dyDescent="0.25">
      <c r="X1809"/>
    </row>
    <row r="1810" spans="24:24" x14ac:dyDescent="0.25">
      <c r="X1810"/>
    </row>
    <row r="1811" spans="24:24" x14ac:dyDescent="0.25">
      <c r="X1811"/>
    </row>
    <row r="1812" spans="24:24" x14ac:dyDescent="0.25">
      <c r="X1812"/>
    </row>
    <row r="1813" spans="24:24" x14ac:dyDescent="0.25">
      <c r="X1813"/>
    </row>
    <row r="1814" spans="24:24" x14ac:dyDescent="0.25">
      <c r="X1814"/>
    </row>
    <row r="1815" spans="24:24" x14ac:dyDescent="0.25">
      <c r="X1815"/>
    </row>
    <row r="1816" spans="24:24" x14ac:dyDescent="0.25">
      <c r="X1816"/>
    </row>
    <row r="1817" spans="24:24" x14ac:dyDescent="0.25">
      <c r="X1817"/>
    </row>
    <row r="1818" spans="24:24" x14ac:dyDescent="0.25">
      <c r="X1818"/>
    </row>
    <row r="1819" spans="24:24" x14ac:dyDescent="0.25">
      <c r="X1819"/>
    </row>
    <row r="1820" spans="24:24" x14ac:dyDescent="0.25">
      <c r="X1820"/>
    </row>
    <row r="1821" spans="24:24" x14ac:dyDescent="0.25">
      <c r="X1821"/>
    </row>
    <row r="1822" spans="24:24" x14ac:dyDescent="0.25">
      <c r="X1822"/>
    </row>
    <row r="1823" spans="24:24" x14ac:dyDescent="0.25">
      <c r="X1823"/>
    </row>
    <row r="1824" spans="24:24" x14ac:dyDescent="0.25">
      <c r="X1824"/>
    </row>
    <row r="1825" spans="24:24" x14ac:dyDescent="0.25">
      <c r="X1825"/>
    </row>
    <row r="1826" spans="24:24" x14ac:dyDescent="0.25">
      <c r="X1826"/>
    </row>
    <row r="1827" spans="24:24" x14ac:dyDescent="0.25">
      <c r="X1827"/>
    </row>
    <row r="1828" spans="24:24" x14ac:dyDescent="0.25">
      <c r="X1828"/>
    </row>
    <row r="1829" spans="24:24" x14ac:dyDescent="0.25">
      <c r="X1829"/>
    </row>
    <row r="1830" spans="24:24" x14ac:dyDescent="0.25">
      <c r="X1830"/>
    </row>
    <row r="1831" spans="24:24" x14ac:dyDescent="0.25">
      <c r="X1831"/>
    </row>
    <row r="1832" spans="24:24" x14ac:dyDescent="0.25">
      <c r="X1832"/>
    </row>
    <row r="1833" spans="24:24" x14ac:dyDescent="0.25">
      <c r="X1833"/>
    </row>
    <row r="1834" spans="24:24" x14ac:dyDescent="0.25">
      <c r="X1834"/>
    </row>
    <row r="1835" spans="24:24" x14ac:dyDescent="0.25">
      <c r="X1835"/>
    </row>
    <row r="1836" spans="24:24" x14ac:dyDescent="0.25">
      <c r="X1836"/>
    </row>
    <row r="1837" spans="24:24" x14ac:dyDescent="0.25">
      <c r="X1837"/>
    </row>
    <row r="1838" spans="24:24" x14ac:dyDescent="0.25">
      <c r="X1838"/>
    </row>
    <row r="1839" spans="24:24" x14ac:dyDescent="0.25">
      <c r="X1839"/>
    </row>
    <row r="1840" spans="24:24" x14ac:dyDescent="0.25">
      <c r="X1840"/>
    </row>
    <row r="1841" spans="24:24" x14ac:dyDescent="0.25">
      <c r="X1841"/>
    </row>
    <row r="1842" spans="24:24" x14ac:dyDescent="0.25">
      <c r="X1842"/>
    </row>
    <row r="1843" spans="24:24" x14ac:dyDescent="0.25">
      <c r="X1843"/>
    </row>
    <row r="1844" spans="24:24" x14ac:dyDescent="0.25">
      <c r="X1844"/>
    </row>
    <row r="1845" spans="24:24" x14ac:dyDescent="0.25">
      <c r="X1845"/>
    </row>
    <row r="1846" spans="24:24" x14ac:dyDescent="0.25">
      <c r="X1846"/>
    </row>
    <row r="1847" spans="24:24" x14ac:dyDescent="0.25">
      <c r="X1847"/>
    </row>
    <row r="1848" spans="24:24" x14ac:dyDescent="0.25">
      <c r="X1848"/>
    </row>
    <row r="1849" spans="24:24" x14ac:dyDescent="0.25">
      <c r="X1849"/>
    </row>
    <row r="1850" spans="24:24" x14ac:dyDescent="0.25">
      <c r="X1850"/>
    </row>
    <row r="1851" spans="24:24" x14ac:dyDescent="0.25">
      <c r="X1851"/>
    </row>
    <row r="1852" spans="24:24" x14ac:dyDescent="0.25">
      <c r="X1852"/>
    </row>
    <row r="1853" spans="24:24" x14ac:dyDescent="0.25">
      <c r="X1853"/>
    </row>
    <row r="1854" spans="24:24" x14ac:dyDescent="0.25">
      <c r="X1854"/>
    </row>
    <row r="1855" spans="24:24" x14ac:dyDescent="0.25">
      <c r="X1855"/>
    </row>
    <row r="1856" spans="24:24" x14ac:dyDescent="0.25">
      <c r="X1856"/>
    </row>
    <row r="1857" spans="24:24" x14ac:dyDescent="0.25">
      <c r="X1857"/>
    </row>
    <row r="1858" spans="24:24" x14ac:dyDescent="0.25">
      <c r="X1858"/>
    </row>
    <row r="1859" spans="24:24" x14ac:dyDescent="0.25">
      <c r="X1859"/>
    </row>
    <row r="1860" spans="24:24" x14ac:dyDescent="0.25">
      <c r="X1860"/>
    </row>
    <row r="1861" spans="24:24" x14ac:dyDescent="0.25">
      <c r="X1861"/>
    </row>
    <row r="1862" spans="24:24" x14ac:dyDescent="0.25">
      <c r="X1862"/>
    </row>
    <row r="1863" spans="24:24" x14ac:dyDescent="0.25">
      <c r="X1863"/>
    </row>
    <row r="1864" spans="24:24" x14ac:dyDescent="0.25">
      <c r="X1864"/>
    </row>
    <row r="1865" spans="24:24" x14ac:dyDescent="0.25">
      <c r="X1865"/>
    </row>
    <row r="1866" spans="24:24" x14ac:dyDescent="0.25">
      <c r="X1866"/>
    </row>
    <row r="1867" spans="24:24" x14ac:dyDescent="0.25">
      <c r="X1867"/>
    </row>
    <row r="1868" spans="24:24" x14ac:dyDescent="0.25">
      <c r="X1868"/>
    </row>
    <row r="1869" spans="24:24" x14ac:dyDescent="0.25">
      <c r="X1869"/>
    </row>
    <row r="1870" spans="24:24" x14ac:dyDescent="0.25">
      <c r="X1870"/>
    </row>
    <row r="1871" spans="24:24" x14ac:dyDescent="0.25">
      <c r="X1871"/>
    </row>
    <row r="1872" spans="24:24" x14ac:dyDescent="0.25">
      <c r="X1872"/>
    </row>
    <row r="1873" spans="24:24" x14ac:dyDescent="0.25">
      <c r="X1873"/>
    </row>
    <row r="1874" spans="24:24" x14ac:dyDescent="0.25">
      <c r="X1874"/>
    </row>
    <row r="1875" spans="24:24" x14ac:dyDescent="0.25">
      <c r="X1875"/>
    </row>
    <row r="1876" spans="24:24" x14ac:dyDescent="0.25">
      <c r="X1876"/>
    </row>
    <row r="1877" spans="24:24" x14ac:dyDescent="0.25">
      <c r="X1877"/>
    </row>
    <row r="1878" spans="24:24" x14ac:dyDescent="0.25">
      <c r="X1878"/>
    </row>
    <row r="1879" spans="24:24" x14ac:dyDescent="0.25">
      <c r="X1879"/>
    </row>
    <row r="1880" spans="24:24" x14ac:dyDescent="0.25">
      <c r="X1880"/>
    </row>
    <row r="1881" spans="24:24" x14ac:dyDescent="0.25">
      <c r="X1881"/>
    </row>
    <row r="1882" spans="24:24" x14ac:dyDescent="0.25">
      <c r="X1882"/>
    </row>
    <row r="1883" spans="24:24" x14ac:dyDescent="0.25">
      <c r="X1883"/>
    </row>
    <row r="1884" spans="24:24" x14ac:dyDescent="0.25">
      <c r="X1884"/>
    </row>
    <row r="1885" spans="24:24" x14ac:dyDescent="0.25">
      <c r="X1885"/>
    </row>
    <row r="1886" spans="24:24" x14ac:dyDescent="0.25">
      <c r="X1886"/>
    </row>
    <row r="1887" spans="24:24" x14ac:dyDescent="0.25">
      <c r="X1887"/>
    </row>
    <row r="1888" spans="24:24" x14ac:dyDescent="0.25">
      <c r="X1888"/>
    </row>
    <row r="1889" spans="24:24" x14ac:dyDescent="0.25">
      <c r="X1889"/>
    </row>
    <row r="1890" spans="24:24" x14ac:dyDescent="0.25">
      <c r="X1890"/>
    </row>
    <row r="1891" spans="24:24" x14ac:dyDescent="0.25">
      <c r="X1891"/>
    </row>
    <row r="1892" spans="24:24" x14ac:dyDescent="0.25">
      <c r="X1892"/>
    </row>
    <row r="1893" spans="24:24" x14ac:dyDescent="0.25">
      <c r="X1893"/>
    </row>
    <row r="1894" spans="24:24" x14ac:dyDescent="0.25">
      <c r="X1894"/>
    </row>
    <row r="1895" spans="24:24" x14ac:dyDescent="0.25">
      <c r="X1895"/>
    </row>
    <row r="1896" spans="24:24" x14ac:dyDescent="0.25">
      <c r="X1896"/>
    </row>
    <row r="1897" spans="24:24" x14ac:dyDescent="0.25">
      <c r="X1897"/>
    </row>
    <row r="1898" spans="24:24" x14ac:dyDescent="0.25">
      <c r="X1898"/>
    </row>
    <row r="1899" spans="24:24" x14ac:dyDescent="0.25">
      <c r="X1899"/>
    </row>
    <row r="1900" spans="24:24" x14ac:dyDescent="0.25">
      <c r="X1900"/>
    </row>
    <row r="1901" spans="24:24" x14ac:dyDescent="0.25">
      <c r="X1901"/>
    </row>
    <row r="1902" spans="24:24" x14ac:dyDescent="0.25">
      <c r="X1902"/>
    </row>
    <row r="1903" spans="24:24" x14ac:dyDescent="0.25">
      <c r="X1903"/>
    </row>
    <row r="1904" spans="24:24" x14ac:dyDescent="0.25">
      <c r="X1904"/>
    </row>
    <row r="1905" spans="24:24" x14ac:dyDescent="0.25">
      <c r="X1905"/>
    </row>
    <row r="1906" spans="24:24" x14ac:dyDescent="0.25">
      <c r="X1906"/>
    </row>
    <row r="1907" spans="24:24" x14ac:dyDescent="0.25">
      <c r="X1907"/>
    </row>
    <row r="1908" spans="24:24" x14ac:dyDescent="0.25">
      <c r="X1908"/>
    </row>
    <row r="1909" spans="24:24" x14ac:dyDescent="0.25">
      <c r="X1909"/>
    </row>
    <row r="1910" spans="24:24" x14ac:dyDescent="0.25">
      <c r="X1910"/>
    </row>
    <row r="1911" spans="24:24" x14ac:dyDescent="0.25">
      <c r="X1911"/>
    </row>
    <row r="1912" spans="24:24" x14ac:dyDescent="0.25">
      <c r="X1912"/>
    </row>
    <row r="1913" spans="24:24" x14ac:dyDescent="0.25">
      <c r="X1913"/>
    </row>
    <row r="1914" spans="24:24" x14ac:dyDescent="0.25">
      <c r="X1914"/>
    </row>
    <row r="1915" spans="24:24" x14ac:dyDescent="0.25">
      <c r="X1915"/>
    </row>
    <row r="1916" spans="24:24" x14ac:dyDescent="0.25">
      <c r="X1916"/>
    </row>
    <row r="1917" spans="24:24" x14ac:dyDescent="0.25">
      <c r="X1917"/>
    </row>
    <row r="1918" spans="24:24" x14ac:dyDescent="0.25">
      <c r="X1918"/>
    </row>
    <row r="1919" spans="24:24" x14ac:dyDescent="0.25">
      <c r="X1919"/>
    </row>
    <row r="1920" spans="24:24" x14ac:dyDescent="0.25">
      <c r="X1920"/>
    </row>
    <row r="1921" spans="24:24" x14ac:dyDescent="0.25">
      <c r="X1921"/>
    </row>
    <row r="1922" spans="24:24" x14ac:dyDescent="0.25">
      <c r="X1922"/>
    </row>
    <row r="1923" spans="24:24" x14ac:dyDescent="0.25">
      <c r="X1923"/>
    </row>
    <row r="1924" spans="24:24" x14ac:dyDescent="0.25">
      <c r="X1924"/>
    </row>
    <row r="1925" spans="24:24" x14ac:dyDescent="0.25">
      <c r="X1925"/>
    </row>
    <row r="1926" spans="24:24" x14ac:dyDescent="0.25">
      <c r="X1926"/>
    </row>
    <row r="1927" spans="24:24" x14ac:dyDescent="0.25">
      <c r="X1927"/>
    </row>
    <row r="1928" spans="24:24" x14ac:dyDescent="0.25">
      <c r="X1928"/>
    </row>
    <row r="1929" spans="24:24" x14ac:dyDescent="0.25">
      <c r="X1929"/>
    </row>
    <row r="1930" spans="24:24" x14ac:dyDescent="0.25">
      <c r="X1930"/>
    </row>
    <row r="1931" spans="24:24" x14ac:dyDescent="0.25">
      <c r="X1931"/>
    </row>
    <row r="1932" spans="24:24" x14ac:dyDescent="0.25">
      <c r="X1932"/>
    </row>
    <row r="1933" spans="24:24" x14ac:dyDescent="0.25">
      <c r="X1933"/>
    </row>
    <row r="1934" spans="24:24" x14ac:dyDescent="0.25">
      <c r="X1934"/>
    </row>
    <row r="1935" spans="24:24" x14ac:dyDescent="0.25">
      <c r="X1935"/>
    </row>
    <row r="1936" spans="24:24" x14ac:dyDescent="0.25">
      <c r="X1936"/>
    </row>
    <row r="1937" spans="24:24" x14ac:dyDescent="0.25">
      <c r="X1937"/>
    </row>
    <row r="1938" spans="24:24" x14ac:dyDescent="0.25">
      <c r="X1938"/>
    </row>
    <row r="1939" spans="24:24" x14ac:dyDescent="0.25">
      <c r="X1939"/>
    </row>
    <row r="1940" spans="24:24" x14ac:dyDescent="0.25">
      <c r="X1940"/>
    </row>
    <row r="1941" spans="24:24" x14ac:dyDescent="0.25">
      <c r="X1941"/>
    </row>
    <row r="1942" spans="24:24" x14ac:dyDescent="0.25">
      <c r="X1942"/>
    </row>
    <row r="1943" spans="24:24" x14ac:dyDescent="0.25">
      <c r="X1943"/>
    </row>
    <row r="1944" spans="24:24" x14ac:dyDescent="0.25">
      <c r="X1944"/>
    </row>
    <row r="1945" spans="24:24" x14ac:dyDescent="0.25">
      <c r="X1945"/>
    </row>
    <row r="1946" spans="24:24" x14ac:dyDescent="0.25">
      <c r="X1946"/>
    </row>
    <row r="1947" spans="24:24" x14ac:dyDescent="0.25">
      <c r="X1947"/>
    </row>
    <row r="1948" spans="24:24" x14ac:dyDescent="0.25">
      <c r="X1948"/>
    </row>
    <row r="1949" spans="24:24" x14ac:dyDescent="0.25">
      <c r="X1949"/>
    </row>
    <row r="1950" spans="24:24" x14ac:dyDescent="0.25">
      <c r="X1950"/>
    </row>
    <row r="1951" spans="24:24" x14ac:dyDescent="0.25">
      <c r="X1951"/>
    </row>
    <row r="1952" spans="24:24" x14ac:dyDescent="0.25">
      <c r="X1952"/>
    </row>
    <row r="1953" spans="24:24" x14ac:dyDescent="0.25">
      <c r="X1953"/>
    </row>
    <row r="1954" spans="24:24" x14ac:dyDescent="0.25">
      <c r="X1954"/>
    </row>
    <row r="1955" spans="24:24" x14ac:dyDescent="0.25">
      <c r="X1955"/>
    </row>
    <row r="1956" spans="24:24" x14ac:dyDescent="0.25">
      <c r="X1956"/>
    </row>
    <row r="1957" spans="24:24" x14ac:dyDescent="0.25">
      <c r="X1957"/>
    </row>
    <row r="1958" spans="24:24" x14ac:dyDescent="0.25">
      <c r="X1958"/>
    </row>
    <row r="1959" spans="24:24" x14ac:dyDescent="0.25">
      <c r="X1959"/>
    </row>
    <row r="1960" spans="24:24" x14ac:dyDescent="0.25">
      <c r="X1960"/>
    </row>
    <row r="1961" spans="24:24" x14ac:dyDescent="0.25">
      <c r="X1961"/>
    </row>
    <row r="1962" spans="24:24" x14ac:dyDescent="0.25">
      <c r="X1962"/>
    </row>
    <row r="1963" spans="24:24" x14ac:dyDescent="0.25">
      <c r="X1963"/>
    </row>
    <row r="1964" spans="24:24" x14ac:dyDescent="0.25">
      <c r="X1964"/>
    </row>
    <row r="1965" spans="24:24" x14ac:dyDescent="0.25">
      <c r="X1965"/>
    </row>
    <row r="1966" spans="24:24" x14ac:dyDescent="0.25">
      <c r="X1966"/>
    </row>
    <row r="1967" spans="24:24" x14ac:dyDescent="0.25">
      <c r="X1967"/>
    </row>
    <row r="1968" spans="24:24" x14ac:dyDescent="0.25">
      <c r="X1968"/>
    </row>
    <row r="1969" spans="24:24" x14ac:dyDescent="0.25">
      <c r="X1969"/>
    </row>
    <row r="1970" spans="24:24" x14ac:dyDescent="0.25">
      <c r="X1970"/>
    </row>
    <row r="1971" spans="24:24" x14ac:dyDescent="0.25">
      <c r="X1971"/>
    </row>
    <row r="1972" spans="24:24" x14ac:dyDescent="0.25">
      <c r="X1972"/>
    </row>
    <row r="1973" spans="24:24" x14ac:dyDescent="0.25">
      <c r="X1973"/>
    </row>
    <row r="1974" spans="24:24" x14ac:dyDescent="0.25">
      <c r="X1974"/>
    </row>
    <row r="1975" spans="24:24" x14ac:dyDescent="0.25">
      <c r="X1975"/>
    </row>
    <row r="1976" spans="24:24" x14ac:dyDescent="0.25">
      <c r="X1976"/>
    </row>
    <row r="1977" spans="24:24" x14ac:dyDescent="0.25">
      <c r="X1977"/>
    </row>
    <row r="1978" spans="24:24" x14ac:dyDescent="0.25">
      <c r="X1978"/>
    </row>
    <row r="1979" spans="24:24" x14ac:dyDescent="0.25">
      <c r="X1979"/>
    </row>
    <row r="1980" spans="24:24" x14ac:dyDescent="0.25">
      <c r="X1980"/>
    </row>
    <row r="1981" spans="24:24" x14ac:dyDescent="0.25">
      <c r="X1981"/>
    </row>
    <row r="1982" spans="24:24" x14ac:dyDescent="0.25">
      <c r="X1982"/>
    </row>
    <row r="1983" spans="24:24" x14ac:dyDescent="0.25">
      <c r="X1983"/>
    </row>
    <row r="1984" spans="24:24" x14ac:dyDescent="0.25">
      <c r="X1984"/>
    </row>
    <row r="1985" spans="24:24" x14ac:dyDescent="0.25">
      <c r="X1985"/>
    </row>
    <row r="1986" spans="24:24" x14ac:dyDescent="0.25">
      <c r="X1986"/>
    </row>
    <row r="1987" spans="24:24" x14ac:dyDescent="0.25">
      <c r="X1987"/>
    </row>
    <row r="1988" spans="24:24" x14ac:dyDescent="0.25">
      <c r="X1988"/>
    </row>
    <row r="1989" spans="24:24" x14ac:dyDescent="0.25">
      <c r="X1989"/>
    </row>
    <row r="1990" spans="24:24" x14ac:dyDescent="0.25">
      <c r="X1990"/>
    </row>
    <row r="1991" spans="24:24" x14ac:dyDescent="0.25">
      <c r="X1991"/>
    </row>
    <row r="1992" spans="24:24" x14ac:dyDescent="0.25">
      <c r="X1992"/>
    </row>
    <row r="1993" spans="24:24" x14ac:dyDescent="0.25">
      <c r="X1993"/>
    </row>
    <row r="1994" spans="24:24" x14ac:dyDescent="0.25">
      <c r="X1994"/>
    </row>
    <row r="1995" spans="24:24" x14ac:dyDescent="0.25">
      <c r="X1995"/>
    </row>
    <row r="1996" spans="24:24" x14ac:dyDescent="0.25">
      <c r="X1996"/>
    </row>
    <row r="1997" spans="24:24" x14ac:dyDescent="0.25">
      <c r="X1997"/>
    </row>
    <row r="1998" spans="24:24" x14ac:dyDescent="0.25">
      <c r="X1998"/>
    </row>
    <row r="1999" spans="24:24" x14ac:dyDescent="0.25">
      <c r="X1999"/>
    </row>
    <row r="2000" spans="24:24" x14ac:dyDescent="0.25">
      <c r="X2000"/>
    </row>
    <row r="2001" spans="24:24" x14ac:dyDescent="0.25">
      <c r="X2001"/>
    </row>
    <row r="2002" spans="24:24" x14ac:dyDescent="0.25">
      <c r="X2002"/>
    </row>
    <row r="2003" spans="24:24" x14ac:dyDescent="0.25">
      <c r="X2003"/>
    </row>
    <row r="2004" spans="24:24" x14ac:dyDescent="0.25">
      <c r="X2004"/>
    </row>
    <row r="2005" spans="24:24" x14ac:dyDescent="0.25">
      <c r="X2005"/>
    </row>
    <row r="2006" spans="24:24" x14ac:dyDescent="0.25">
      <c r="X2006"/>
    </row>
    <row r="2007" spans="24:24" x14ac:dyDescent="0.25">
      <c r="X2007"/>
    </row>
    <row r="2008" spans="24:24" x14ac:dyDescent="0.25">
      <c r="X2008"/>
    </row>
    <row r="2009" spans="24:24" x14ac:dyDescent="0.25">
      <c r="X2009"/>
    </row>
    <row r="2010" spans="24:24" x14ac:dyDescent="0.25">
      <c r="X2010"/>
    </row>
    <row r="2011" spans="24:24" x14ac:dyDescent="0.25">
      <c r="X2011"/>
    </row>
    <row r="2012" spans="24:24" x14ac:dyDescent="0.25">
      <c r="X2012"/>
    </row>
    <row r="2013" spans="24:24" x14ac:dyDescent="0.25">
      <c r="X2013"/>
    </row>
    <row r="2014" spans="24:24" x14ac:dyDescent="0.25">
      <c r="X2014"/>
    </row>
    <row r="2015" spans="24:24" x14ac:dyDescent="0.25">
      <c r="X2015"/>
    </row>
    <row r="2016" spans="24:24" x14ac:dyDescent="0.25">
      <c r="X2016"/>
    </row>
    <row r="2017" spans="24:24" x14ac:dyDescent="0.25">
      <c r="X2017"/>
    </row>
    <row r="2018" spans="24:24" x14ac:dyDescent="0.25">
      <c r="X2018"/>
    </row>
    <row r="2019" spans="24:24" x14ac:dyDescent="0.25">
      <c r="X2019"/>
    </row>
    <row r="2020" spans="24:24" x14ac:dyDescent="0.25">
      <c r="X2020"/>
    </row>
    <row r="2021" spans="24:24" x14ac:dyDescent="0.25">
      <c r="X2021"/>
    </row>
    <row r="2022" spans="24:24" x14ac:dyDescent="0.25">
      <c r="X2022"/>
    </row>
    <row r="2023" spans="24:24" x14ac:dyDescent="0.25">
      <c r="X2023"/>
    </row>
    <row r="2024" spans="24:24" x14ac:dyDescent="0.25">
      <c r="X2024"/>
    </row>
    <row r="2025" spans="24:24" x14ac:dyDescent="0.25">
      <c r="X2025"/>
    </row>
    <row r="2026" spans="24:24" x14ac:dyDescent="0.25">
      <c r="X2026"/>
    </row>
    <row r="2027" spans="24:24" x14ac:dyDescent="0.25">
      <c r="X2027"/>
    </row>
    <row r="2028" spans="24:24" x14ac:dyDescent="0.25">
      <c r="X2028"/>
    </row>
    <row r="2029" spans="24:24" x14ac:dyDescent="0.25">
      <c r="X2029"/>
    </row>
    <row r="2030" spans="24:24" x14ac:dyDescent="0.25">
      <c r="X2030"/>
    </row>
    <row r="2031" spans="24:24" x14ac:dyDescent="0.25">
      <c r="X2031"/>
    </row>
    <row r="2032" spans="24:24" x14ac:dyDescent="0.25">
      <c r="X2032"/>
    </row>
    <row r="2033" spans="24:24" x14ac:dyDescent="0.25">
      <c r="X2033"/>
    </row>
    <row r="2034" spans="24:24" x14ac:dyDescent="0.25">
      <c r="X2034"/>
    </row>
    <row r="2035" spans="24:24" x14ac:dyDescent="0.25">
      <c r="X2035"/>
    </row>
    <row r="2036" spans="24:24" x14ac:dyDescent="0.25">
      <c r="X2036"/>
    </row>
    <row r="2037" spans="24:24" x14ac:dyDescent="0.25">
      <c r="X2037"/>
    </row>
    <row r="2038" spans="24:24" x14ac:dyDescent="0.25">
      <c r="X2038"/>
    </row>
    <row r="2039" spans="24:24" x14ac:dyDescent="0.25">
      <c r="X2039"/>
    </row>
    <row r="2040" spans="24:24" x14ac:dyDescent="0.25">
      <c r="X2040"/>
    </row>
    <row r="2041" spans="24:24" x14ac:dyDescent="0.25">
      <c r="X2041"/>
    </row>
    <row r="2042" spans="24:24" x14ac:dyDescent="0.25">
      <c r="X2042"/>
    </row>
    <row r="2043" spans="24:24" x14ac:dyDescent="0.25">
      <c r="X2043"/>
    </row>
    <row r="2044" spans="24:24" x14ac:dyDescent="0.25">
      <c r="X2044"/>
    </row>
    <row r="2045" spans="24:24" x14ac:dyDescent="0.25">
      <c r="X2045"/>
    </row>
    <row r="2046" spans="24:24" x14ac:dyDescent="0.25">
      <c r="X2046"/>
    </row>
    <row r="2047" spans="24:24" x14ac:dyDescent="0.25">
      <c r="X2047"/>
    </row>
    <row r="2048" spans="24:24" x14ac:dyDescent="0.25">
      <c r="X2048"/>
    </row>
    <row r="2049" spans="24:24" x14ac:dyDescent="0.25">
      <c r="X2049"/>
    </row>
    <row r="2050" spans="24:24" x14ac:dyDescent="0.25">
      <c r="X2050"/>
    </row>
    <row r="2051" spans="24:24" x14ac:dyDescent="0.25">
      <c r="X2051"/>
    </row>
    <row r="2052" spans="24:24" x14ac:dyDescent="0.25">
      <c r="X2052"/>
    </row>
    <row r="2053" spans="24:24" x14ac:dyDescent="0.25">
      <c r="X2053"/>
    </row>
    <row r="2054" spans="24:24" x14ac:dyDescent="0.25">
      <c r="X2054"/>
    </row>
    <row r="2055" spans="24:24" x14ac:dyDescent="0.25">
      <c r="X2055"/>
    </row>
    <row r="2056" spans="24:24" x14ac:dyDescent="0.25">
      <c r="X2056"/>
    </row>
    <row r="2057" spans="24:24" x14ac:dyDescent="0.25">
      <c r="X2057"/>
    </row>
    <row r="2058" spans="24:24" x14ac:dyDescent="0.25">
      <c r="X2058"/>
    </row>
    <row r="2059" spans="24:24" x14ac:dyDescent="0.25">
      <c r="X2059"/>
    </row>
    <row r="2060" spans="24:24" x14ac:dyDescent="0.25">
      <c r="X2060"/>
    </row>
    <row r="2061" spans="24:24" x14ac:dyDescent="0.25">
      <c r="X2061"/>
    </row>
    <row r="2062" spans="24:24" x14ac:dyDescent="0.25">
      <c r="X2062"/>
    </row>
    <row r="2063" spans="24:24" x14ac:dyDescent="0.25">
      <c r="X2063"/>
    </row>
    <row r="2064" spans="24:24" x14ac:dyDescent="0.25">
      <c r="X2064"/>
    </row>
    <row r="2065" spans="24:24" x14ac:dyDescent="0.25">
      <c r="X2065"/>
    </row>
    <row r="2066" spans="24:24" x14ac:dyDescent="0.25">
      <c r="X2066"/>
    </row>
    <row r="2067" spans="24:24" x14ac:dyDescent="0.25">
      <c r="X2067"/>
    </row>
    <row r="2068" spans="24:24" x14ac:dyDescent="0.25">
      <c r="X2068"/>
    </row>
    <row r="2069" spans="24:24" x14ac:dyDescent="0.25">
      <c r="X2069"/>
    </row>
    <row r="2070" spans="24:24" x14ac:dyDescent="0.25">
      <c r="X2070"/>
    </row>
    <row r="2071" spans="24:24" x14ac:dyDescent="0.25">
      <c r="X2071"/>
    </row>
    <row r="2072" spans="24:24" x14ac:dyDescent="0.25">
      <c r="X2072"/>
    </row>
    <row r="2073" spans="24:24" x14ac:dyDescent="0.25">
      <c r="X2073"/>
    </row>
    <row r="2074" spans="24:24" x14ac:dyDescent="0.25">
      <c r="X2074"/>
    </row>
    <row r="2075" spans="24:24" x14ac:dyDescent="0.25">
      <c r="X2075"/>
    </row>
    <row r="2076" spans="24:24" x14ac:dyDescent="0.25">
      <c r="X2076"/>
    </row>
    <row r="2077" spans="24:24" x14ac:dyDescent="0.25">
      <c r="X2077"/>
    </row>
    <row r="2078" spans="24:24" x14ac:dyDescent="0.25">
      <c r="X2078"/>
    </row>
    <row r="2079" spans="24:24" x14ac:dyDescent="0.25">
      <c r="X2079"/>
    </row>
    <row r="2080" spans="24:24" x14ac:dyDescent="0.25">
      <c r="X2080"/>
    </row>
    <row r="2081" spans="24:24" x14ac:dyDescent="0.25">
      <c r="X2081"/>
    </row>
    <row r="2082" spans="24:24" x14ac:dyDescent="0.25">
      <c r="X2082"/>
    </row>
    <row r="2083" spans="24:24" x14ac:dyDescent="0.25">
      <c r="X2083"/>
    </row>
    <row r="2084" spans="24:24" x14ac:dyDescent="0.25">
      <c r="X2084"/>
    </row>
    <row r="2085" spans="24:24" x14ac:dyDescent="0.25">
      <c r="X2085"/>
    </row>
    <row r="2086" spans="24:24" x14ac:dyDescent="0.25">
      <c r="X2086"/>
    </row>
    <row r="2087" spans="24:24" x14ac:dyDescent="0.25">
      <c r="X2087"/>
    </row>
    <row r="2088" spans="24:24" x14ac:dyDescent="0.25">
      <c r="X2088"/>
    </row>
    <row r="2089" spans="24:24" x14ac:dyDescent="0.25">
      <c r="X2089"/>
    </row>
    <row r="2090" spans="24:24" x14ac:dyDescent="0.25">
      <c r="X2090"/>
    </row>
    <row r="2091" spans="24:24" x14ac:dyDescent="0.25">
      <c r="X2091"/>
    </row>
    <row r="2092" spans="24:24" x14ac:dyDescent="0.25">
      <c r="X2092"/>
    </row>
    <row r="2093" spans="24:24" x14ac:dyDescent="0.25">
      <c r="X2093"/>
    </row>
    <row r="2094" spans="24:24" x14ac:dyDescent="0.25">
      <c r="X2094"/>
    </row>
    <row r="2095" spans="24:24" x14ac:dyDescent="0.25">
      <c r="X2095"/>
    </row>
    <row r="2096" spans="24:24" x14ac:dyDescent="0.25">
      <c r="X2096"/>
    </row>
    <row r="2097" spans="24:24" x14ac:dyDescent="0.25">
      <c r="X2097"/>
    </row>
    <row r="2098" spans="24:24" x14ac:dyDescent="0.25">
      <c r="X2098"/>
    </row>
    <row r="2099" spans="24:24" x14ac:dyDescent="0.25">
      <c r="X2099"/>
    </row>
    <row r="2100" spans="24:24" x14ac:dyDescent="0.25">
      <c r="X2100"/>
    </row>
    <row r="2101" spans="24:24" x14ac:dyDescent="0.25">
      <c r="X2101"/>
    </row>
    <row r="2102" spans="24:24" x14ac:dyDescent="0.25">
      <c r="X2102"/>
    </row>
    <row r="2103" spans="24:24" x14ac:dyDescent="0.25">
      <c r="X2103"/>
    </row>
    <row r="2104" spans="24:24" x14ac:dyDescent="0.25">
      <c r="X2104"/>
    </row>
    <row r="2105" spans="24:24" x14ac:dyDescent="0.25">
      <c r="X2105"/>
    </row>
    <row r="2106" spans="24:24" x14ac:dyDescent="0.25">
      <c r="X2106"/>
    </row>
    <row r="2107" spans="24:24" x14ac:dyDescent="0.25">
      <c r="X2107"/>
    </row>
    <row r="2108" spans="24:24" x14ac:dyDescent="0.25">
      <c r="X2108"/>
    </row>
    <row r="2109" spans="24:24" x14ac:dyDescent="0.25">
      <c r="X2109"/>
    </row>
    <row r="2110" spans="24:24" x14ac:dyDescent="0.25">
      <c r="X2110"/>
    </row>
    <row r="2111" spans="24:24" x14ac:dyDescent="0.25">
      <c r="X2111"/>
    </row>
    <row r="2112" spans="24:24" x14ac:dyDescent="0.25">
      <c r="X2112"/>
    </row>
    <row r="2113" spans="24:24" x14ac:dyDescent="0.25">
      <c r="X2113"/>
    </row>
    <row r="2114" spans="24:24" x14ac:dyDescent="0.25">
      <c r="X2114"/>
    </row>
    <row r="2115" spans="24:24" x14ac:dyDescent="0.25">
      <c r="X2115"/>
    </row>
    <row r="2116" spans="24:24" x14ac:dyDescent="0.25">
      <c r="X2116"/>
    </row>
    <row r="2117" spans="24:24" x14ac:dyDescent="0.25">
      <c r="X2117"/>
    </row>
    <row r="2118" spans="24:24" x14ac:dyDescent="0.25">
      <c r="X2118"/>
    </row>
    <row r="2119" spans="24:24" x14ac:dyDescent="0.25">
      <c r="X2119"/>
    </row>
    <row r="2120" spans="24:24" x14ac:dyDescent="0.25">
      <c r="X2120"/>
    </row>
    <row r="2121" spans="24:24" x14ac:dyDescent="0.25">
      <c r="X2121"/>
    </row>
    <row r="2122" spans="24:24" x14ac:dyDescent="0.25">
      <c r="X2122"/>
    </row>
    <row r="2123" spans="24:24" x14ac:dyDescent="0.25">
      <c r="X2123"/>
    </row>
    <row r="2124" spans="24:24" x14ac:dyDescent="0.25">
      <c r="X2124"/>
    </row>
    <row r="2125" spans="24:24" x14ac:dyDescent="0.25">
      <c r="X2125"/>
    </row>
    <row r="2126" spans="24:24" x14ac:dyDescent="0.25">
      <c r="X2126"/>
    </row>
    <row r="2127" spans="24:24" x14ac:dyDescent="0.25">
      <c r="X2127"/>
    </row>
    <row r="2128" spans="24:24" x14ac:dyDescent="0.25">
      <c r="X2128"/>
    </row>
    <row r="2129" spans="24:24" x14ac:dyDescent="0.25">
      <c r="X2129"/>
    </row>
    <row r="2130" spans="24:24" x14ac:dyDescent="0.25">
      <c r="X2130"/>
    </row>
    <row r="2131" spans="24:24" x14ac:dyDescent="0.25">
      <c r="X2131"/>
    </row>
    <row r="2132" spans="24:24" x14ac:dyDescent="0.25">
      <c r="X2132"/>
    </row>
    <row r="2133" spans="24:24" x14ac:dyDescent="0.25">
      <c r="X2133"/>
    </row>
    <row r="2134" spans="24:24" x14ac:dyDescent="0.25">
      <c r="X2134"/>
    </row>
    <row r="2135" spans="24:24" x14ac:dyDescent="0.25">
      <c r="X2135"/>
    </row>
    <row r="2136" spans="24:24" x14ac:dyDescent="0.25">
      <c r="X2136"/>
    </row>
    <row r="2137" spans="24:24" x14ac:dyDescent="0.25">
      <c r="X2137"/>
    </row>
    <row r="2138" spans="24:24" x14ac:dyDescent="0.25">
      <c r="X2138"/>
    </row>
    <row r="2139" spans="24:24" x14ac:dyDescent="0.25">
      <c r="X2139"/>
    </row>
    <row r="2140" spans="24:24" x14ac:dyDescent="0.25">
      <c r="X2140"/>
    </row>
    <row r="2141" spans="24:24" x14ac:dyDescent="0.25">
      <c r="X2141"/>
    </row>
    <row r="2142" spans="24:24" x14ac:dyDescent="0.25">
      <c r="X2142"/>
    </row>
    <row r="2143" spans="24:24" x14ac:dyDescent="0.25">
      <c r="X2143"/>
    </row>
    <row r="2144" spans="24:24" x14ac:dyDescent="0.25">
      <c r="X2144"/>
    </row>
    <row r="2145" spans="24:24" x14ac:dyDescent="0.25">
      <c r="X2145"/>
    </row>
    <row r="2146" spans="24:24" x14ac:dyDescent="0.25">
      <c r="X2146"/>
    </row>
  </sheetData>
  <autoFilter ref="A12:AO170" xr:uid="{BECF2B4D-9AB9-4857-8928-847BA020E138}"/>
  <sortState xmlns:xlrd2="http://schemas.microsoft.com/office/spreadsheetml/2017/richdata2" ref="C13:AC170">
    <sortCondition ref="C13:C170"/>
  </sortState>
  <mergeCells count="14">
    <mergeCell ref="AF10:AO11"/>
    <mergeCell ref="R11:AE11"/>
    <mergeCell ref="G10:J10"/>
    <mergeCell ref="N11:O11"/>
    <mergeCell ref="A10:D11"/>
    <mergeCell ref="P11:Q11"/>
    <mergeCell ref="K10:M10"/>
    <mergeCell ref="G11:I11"/>
    <mergeCell ref="Y10:Z10"/>
    <mergeCell ref="AD10:AE10"/>
    <mergeCell ref="R10:T10"/>
    <mergeCell ref="AA10:AB10"/>
    <mergeCell ref="N10:Q10"/>
    <mergeCell ref="U10:W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DF31B-CFCC-4470-8B1B-9EA740E9A2C7}">
  <dimension ref="A1:M148"/>
  <sheetViews>
    <sheetView workbookViewId="0">
      <selection activeCell="G2" sqref="G2"/>
    </sheetView>
  </sheetViews>
  <sheetFormatPr defaultRowHeight="15" x14ac:dyDescent="0.25"/>
  <sheetData>
    <row r="1" spans="1:13" ht="120.75" thickBot="1" x14ac:dyDescent="0.3">
      <c r="A1" s="91" t="s">
        <v>405</v>
      </c>
      <c r="B1" s="91" t="s">
        <v>406</v>
      </c>
      <c r="C1" s="91" t="s">
        <v>22</v>
      </c>
      <c r="D1" s="91" t="s">
        <v>407</v>
      </c>
      <c r="E1" s="91" t="s">
        <v>408</v>
      </c>
      <c r="F1" s="90" t="s">
        <v>409</v>
      </c>
      <c r="G1" s="90" t="s">
        <v>410</v>
      </c>
      <c r="H1" s="90" t="s">
        <v>411</v>
      </c>
      <c r="I1" s="91" t="s">
        <v>412</v>
      </c>
      <c r="J1" s="91" t="s">
        <v>413</v>
      </c>
      <c r="K1" s="91" t="s">
        <v>414</v>
      </c>
      <c r="L1" s="91" t="s">
        <v>415</v>
      </c>
      <c r="M1" s="91" t="s">
        <v>416</v>
      </c>
    </row>
    <row r="2" spans="1:13" ht="90.75" thickBot="1" x14ac:dyDescent="0.3">
      <c r="A2" s="46" t="s">
        <v>542</v>
      </c>
      <c r="B2" s="62" t="s">
        <v>543</v>
      </c>
      <c r="C2" s="43"/>
      <c r="D2" s="43" t="s">
        <v>429</v>
      </c>
      <c r="E2" s="54" t="s">
        <v>544</v>
      </c>
      <c r="F2" s="59">
        <v>2.36</v>
      </c>
      <c r="G2" s="59">
        <v>0.94</v>
      </c>
      <c r="H2" s="59">
        <v>35</v>
      </c>
      <c r="I2" s="59"/>
      <c r="J2" s="59"/>
      <c r="K2" s="54" t="s">
        <v>424</v>
      </c>
      <c r="L2" s="58" t="s">
        <v>447</v>
      </c>
      <c r="M2" s="93" t="s">
        <v>524</v>
      </c>
    </row>
    <row r="3" spans="1:13" ht="45.75" thickBot="1" x14ac:dyDescent="0.3">
      <c r="A3" s="95" t="s">
        <v>299</v>
      </c>
      <c r="B3" s="42" t="s">
        <v>660</v>
      </c>
      <c r="C3" s="43" t="s">
        <v>350</v>
      </c>
      <c r="D3" s="43" t="s">
        <v>429</v>
      </c>
      <c r="E3" s="54" t="s">
        <v>439</v>
      </c>
      <c r="F3" s="59">
        <v>0.1</v>
      </c>
      <c r="G3" s="59">
        <v>0.03</v>
      </c>
      <c r="H3" s="59">
        <v>40</v>
      </c>
      <c r="I3" s="59"/>
      <c r="J3" s="59"/>
      <c r="K3" s="54" t="s">
        <v>437</v>
      </c>
      <c r="L3" s="58" t="s">
        <v>421</v>
      </c>
      <c r="M3" s="58"/>
    </row>
    <row r="4" spans="1:13" ht="105.75" thickBot="1" x14ac:dyDescent="0.3">
      <c r="A4" s="76" t="s">
        <v>199</v>
      </c>
      <c r="B4" s="77" t="s">
        <v>440</v>
      </c>
      <c r="C4" s="78" t="s">
        <v>329</v>
      </c>
      <c r="D4" s="78" t="s">
        <v>418</v>
      </c>
      <c r="E4" s="79" t="s">
        <v>441</v>
      </c>
      <c r="F4" s="80">
        <v>0.03</v>
      </c>
      <c r="G4" s="80">
        <v>0.03</v>
      </c>
      <c r="H4" s="80">
        <v>200</v>
      </c>
      <c r="I4" s="80"/>
      <c r="J4" s="80"/>
      <c r="K4" s="79" t="s">
        <v>442</v>
      </c>
      <c r="L4" s="81" t="s">
        <v>421</v>
      </c>
      <c r="M4" s="81"/>
    </row>
    <row r="5" spans="1:13" ht="45.75" thickBot="1" x14ac:dyDescent="0.3">
      <c r="A5" s="46" t="s">
        <v>203</v>
      </c>
      <c r="B5" s="42" t="s">
        <v>435</v>
      </c>
      <c r="C5" s="43" t="s">
        <v>329</v>
      </c>
      <c r="D5" s="43" t="s">
        <v>429</v>
      </c>
      <c r="E5" s="54" t="s">
        <v>436</v>
      </c>
      <c r="F5" s="59">
        <v>0.08</v>
      </c>
      <c r="G5" s="59">
        <v>0.06</v>
      </c>
      <c r="H5" s="59">
        <v>120</v>
      </c>
      <c r="I5" s="59"/>
      <c r="J5" s="59"/>
      <c r="K5" s="96" t="s">
        <v>437</v>
      </c>
      <c r="L5" s="58" t="s">
        <v>421</v>
      </c>
      <c r="M5" s="58"/>
    </row>
    <row r="6" spans="1:13" ht="45.75" thickBot="1" x14ac:dyDescent="0.3">
      <c r="A6" s="46" t="s">
        <v>218</v>
      </c>
      <c r="B6" s="42" t="s">
        <v>452</v>
      </c>
      <c r="C6" s="43" t="s">
        <v>329</v>
      </c>
      <c r="D6" s="43" t="s">
        <v>429</v>
      </c>
      <c r="E6" s="54" t="s">
        <v>439</v>
      </c>
      <c r="F6" s="59">
        <v>0.14000000000000001</v>
      </c>
      <c r="G6" s="59">
        <v>0.1</v>
      </c>
      <c r="H6" s="59">
        <v>60</v>
      </c>
      <c r="I6" s="59"/>
      <c r="J6" s="59"/>
      <c r="K6" s="54" t="s">
        <v>437</v>
      </c>
      <c r="L6" s="58" t="s">
        <v>421</v>
      </c>
      <c r="M6" s="58"/>
    </row>
    <row r="7" spans="1:13" ht="135.75" thickBot="1" x14ac:dyDescent="0.3">
      <c r="A7" s="76" t="s">
        <v>185</v>
      </c>
      <c r="B7" s="77" t="s">
        <v>574</v>
      </c>
      <c r="C7" s="78" t="s">
        <v>327</v>
      </c>
      <c r="D7" s="78" t="s">
        <v>418</v>
      </c>
      <c r="E7" s="79" t="s">
        <v>575</v>
      </c>
      <c r="F7" s="80">
        <v>1</v>
      </c>
      <c r="G7" s="80">
        <v>0.8</v>
      </c>
      <c r="H7" s="80">
        <v>65</v>
      </c>
      <c r="I7" s="80"/>
      <c r="J7" s="80"/>
      <c r="K7" s="97" t="s">
        <v>424</v>
      </c>
      <c r="L7" s="81" t="s">
        <v>421</v>
      </c>
      <c r="M7" s="93" t="s">
        <v>524</v>
      </c>
    </row>
    <row r="8" spans="1:13" ht="90.75" thickBot="1" x14ac:dyDescent="0.3">
      <c r="A8" s="61" t="s">
        <v>183</v>
      </c>
      <c r="B8" s="62" t="s">
        <v>560</v>
      </c>
      <c r="C8" s="63" t="s">
        <v>327</v>
      </c>
      <c r="D8" s="63" t="s">
        <v>488</v>
      </c>
      <c r="E8" s="64" t="s">
        <v>561</v>
      </c>
      <c r="F8" s="65">
        <v>0.91</v>
      </c>
      <c r="G8" s="65">
        <v>0.2</v>
      </c>
      <c r="H8" s="65" t="s">
        <v>490</v>
      </c>
      <c r="I8" s="68" t="s">
        <v>491</v>
      </c>
      <c r="J8" s="68">
        <v>0.2</v>
      </c>
      <c r="K8" s="64" t="s">
        <v>437</v>
      </c>
      <c r="L8" s="66" t="s">
        <v>447</v>
      </c>
      <c r="M8" s="93" t="s">
        <v>524</v>
      </c>
    </row>
    <row r="9" spans="1:13" ht="135.75" thickBot="1" x14ac:dyDescent="0.3">
      <c r="A9" s="76" t="s">
        <v>223</v>
      </c>
      <c r="B9" s="77" t="s">
        <v>471</v>
      </c>
      <c r="C9" s="78" t="s">
        <v>329</v>
      </c>
      <c r="D9" s="78" t="s">
        <v>418</v>
      </c>
      <c r="E9" s="79" t="s">
        <v>472</v>
      </c>
      <c r="F9" s="80">
        <v>29.7</v>
      </c>
      <c r="G9" s="80">
        <v>15</v>
      </c>
      <c r="H9" s="80">
        <v>40</v>
      </c>
      <c r="I9" s="80"/>
      <c r="J9" s="80"/>
      <c r="K9" s="79" t="s">
        <v>424</v>
      </c>
      <c r="L9" s="81" t="s">
        <v>447</v>
      </c>
      <c r="M9" s="92" t="s">
        <v>462</v>
      </c>
    </row>
    <row r="10" spans="1:13" ht="150.75" thickBot="1" x14ac:dyDescent="0.3">
      <c r="A10" s="63" t="s">
        <v>237</v>
      </c>
      <c r="B10" s="62" t="s">
        <v>515</v>
      </c>
      <c r="C10" s="63" t="s">
        <v>329</v>
      </c>
      <c r="D10" s="63" t="s">
        <v>488</v>
      </c>
      <c r="E10" s="64" t="s">
        <v>516</v>
      </c>
      <c r="F10" s="65">
        <v>14.24</v>
      </c>
      <c r="G10" s="65"/>
      <c r="H10" s="65" t="s">
        <v>490</v>
      </c>
      <c r="I10" s="68" t="s">
        <v>491</v>
      </c>
      <c r="J10" s="72">
        <f>14.24*70%</f>
        <v>9.968</v>
      </c>
      <c r="K10" s="64" t="s">
        <v>517</v>
      </c>
      <c r="L10" s="66" t="s">
        <v>447</v>
      </c>
      <c r="M10" s="66"/>
    </row>
    <row r="11" spans="1:13" ht="90.75" thickBot="1" x14ac:dyDescent="0.3">
      <c r="A11" s="46" t="s">
        <v>273</v>
      </c>
      <c r="B11" s="62" t="s">
        <v>534</v>
      </c>
      <c r="C11" s="43" t="s">
        <v>339</v>
      </c>
      <c r="D11" s="43" t="s">
        <v>429</v>
      </c>
      <c r="E11" s="54" t="s">
        <v>458</v>
      </c>
      <c r="F11" s="59">
        <v>1</v>
      </c>
      <c r="G11" s="59">
        <v>0.5</v>
      </c>
      <c r="H11" s="59">
        <v>40</v>
      </c>
      <c r="I11" s="59"/>
      <c r="J11" s="59"/>
      <c r="K11" s="54" t="s">
        <v>424</v>
      </c>
      <c r="L11" s="58" t="s">
        <v>476</v>
      </c>
      <c r="M11" s="93" t="s">
        <v>524</v>
      </c>
    </row>
    <row r="12" spans="1:13" ht="90.75" thickBot="1" x14ac:dyDescent="0.3">
      <c r="A12" s="61" t="s">
        <v>314</v>
      </c>
      <c r="B12" s="62" t="s">
        <v>700</v>
      </c>
      <c r="C12" s="63" t="s">
        <v>340</v>
      </c>
      <c r="D12" s="63" t="s">
        <v>488</v>
      </c>
      <c r="E12" s="64" t="s">
        <v>701</v>
      </c>
      <c r="F12" s="65">
        <v>2.2599999999999998</v>
      </c>
      <c r="G12" s="65">
        <v>0.75</v>
      </c>
      <c r="H12" s="65" t="s">
        <v>490</v>
      </c>
      <c r="I12" s="68" t="s">
        <v>491</v>
      </c>
      <c r="J12" s="68">
        <v>0.75</v>
      </c>
      <c r="K12" s="64" t="s">
        <v>424</v>
      </c>
      <c r="L12" s="66" t="s">
        <v>421</v>
      </c>
      <c r="M12" s="93" t="s">
        <v>524</v>
      </c>
    </row>
    <row r="13" spans="1:13" ht="45.75" thickBot="1" x14ac:dyDescent="0.3">
      <c r="A13" s="46" t="s">
        <v>205</v>
      </c>
      <c r="B13" s="42" t="s">
        <v>505</v>
      </c>
      <c r="C13" s="43" t="s">
        <v>329</v>
      </c>
      <c r="D13" s="43" t="s">
        <v>429</v>
      </c>
      <c r="E13" s="54" t="s">
        <v>439</v>
      </c>
      <c r="F13" s="59">
        <v>7.0000000000000007E-2</v>
      </c>
      <c r="G13" s="59">
        <v>7.0000000000000007E-2</v>
      </c>
      <c r="H13" s="59">
        <v>80</v>
      </c>
      <c r="I13" s="59"/>
      <c r="J13" s="59"/>
      <c r="K13" s="54" t="s">
        <v>437</v>
      </c>
      <c r="L13" s="58" t="s">
        <v>421</v>
      </c>
      <c r="M13" s="58"/>
    </row>
    <row r="14" spans="1:13" ht="90.75" thickBot="1" x14ac:dyDescent="0.3">
      <c r="A14" s="61" t="s">
        <v>242</v>
      </c>
      <c r="B14" s="62" t="s">
        <v>576</v>
      </c>
      <c r="C14" s="63" t="s">
        <v>331</v>
      </c>
      <c r="D14" s="63" t="s">
        <v>488</v>
      </c>
      <c r="E14" s="64" t="s">
        <v>577</v>
      </c>
      <c r="F14" s="65">
        <v>0.97</v>
      </c>
      <c r="G14" s="65">
        <v>0.18</v>
      </c>
      <c r="H14" s="65" t="s">
        <v>490</v>
      </c>
      <c r="I14" s="68" t="s">
        <v>491</v>
      </c>
      <c r="J14" s="68">
        <v>0.18</v>
      </c>
      <c r="K14" s="64" t="s">
        <v>437</v>
      </c>
      <c r="L14" s="66" t="s">
        <v>421</v>
      </c>
      <c r="M14" s="93" t="s">
        <v>524</v>
      </c>
    </row>
    <row r="15" spans="1:13" ht="90.75" thickBot="1" x14ac:dyDescent="0.3">
      <c r="A15" s="46" t="s">
        <v>378</v>
      </c>
      <c r="B15" s="42" t="s">
        <v>674</v>
      </c>
      <c r="C15" s="43" t="s">
        <v>336</v>
      </c>
      <c r="D15" s="43"/>
      <c r="E15" s="54" t="s">
        <v>675</v>
      </c>
      <c r="F15" s="59">
        <v>3.05</v>
      </c>
      <c r="G15" s="59">
        <v>1.53</v>
      </c>
      <c r="H15" s="59">
        <v>35</v>
      </c>
      <c r="I15" s="59"/>
      <c r="J15" s="59"/>
      <c r="K15" s="54" t="s">
        <v>424</v>
      </c>
      <c r="L15" s="58" t="s">
        <v>447</v>
      </c>
      <c r="M15" s="93" t="s">
        <v>524</v>
      </c>
    </row>
    <row r="16" spans="1:13" ht="90.75" thickBot="1" x14ac:dyDescent="0.3">
      <c r="A16" s="76" t="s">
        <v>303</v>
      </c>
      <c r="B16" s="77" t="s">
        <v>687</v>
      </c>
      <c r="C16" s="78" t="s">
        <v>351</v>
      </c>
      <c r="D16" s="78" t="s">
        <v>418</v>
      </c>
      <c r="E16" s="79" t="s">
        <v>688</v>
      </c>
      <c r="F16" s="80">
        <v>1.94</v>
      </c>
      <c r="G16" s="80">
        <v>1.46</v>
      </c>
      <c r="H16" s="80">
        <v>15</v>
      </c>
      <c r="I16" s="80"/>
      <c r="J16" s="80"/>
      <c r="K16" s="79" t="s">
        <v>437</v>
      </c>
      <c r="L16" s="81" t="s">
        <v>421</v>
      </c>
      <c r="M16" s="93" t="s">
        <v>524</v>
      </c>
    </row>
    <row r="17" spans="1:13" ht="90.75" thickBot="1" x14ac:dyDescent="0.3">
      <c r="A17" s="98" t="s">
        <v>285</v>
      </c>
      <c r="B17" s="99" t="s">
        <v>637</v>
      </c>
      <c r="C17" s="52" t="s">
        <v>347</v>
      </c>
      <c r="D17" s="100" t="s">
        <v>429</v>
      </c>
      <c r="E17" s="101" t="s">
        <v>470</v>
      </c>
      <c r="F17" s="60">
        <v>1.61</v>
      </c>
      <c r="G17" s="60">
        <v>1</v>
      </c>
      <c r="H17" s="60">
        <v>25</v>
      </c>
      <c r="I17" s="60"/>
      <c r="J17" s="59"/>
      <c r="K17" s="57" t="s">
        <v>424</v>
      </c>
      <c r="L17" s="58" t="s">
        <v>476</v>
      </c>
      <c r="M17" s="93" t="s">
        <v>524</v>
      </c>
    </row>
    <row r="18" spans="1:13" ht="45.75" thickBot="1" x14ac:dyDescent="0.3">
      <c r="A18" s="46" t="s">
        <v>213</v>
      </c>
      <c r="B18" s="42" t="s">
        <v>443</v>
      </c>
      <c r="C18" s="43" t="s">
        <v>329</v>
      </c>
      <c r="D18" s="43" t="s">
        <v>429</v>
      </c>
      <c r="E18" s="54" t="s">
        <v>444</v>
      </c>
      <c r="F18" s="59">
        <v>7.0000000000000007E-2</v>
      </c>
      <c r="G18" s="59">
        <v>0.05</v>
      </c>
      <c r="H18" s="59">
        <v>200</v>
      </c>
      <c r="I18" s="59"/>
      <c r="J18" s="59"/>
      <c r="K18" s="54" t="s">
        <v>424</v>
      </c>
      <c r="L18" s="58" t="s">
        <v>421</v>
      </c>
      <c r="M18" s="58"/>
    </row>
    <row r="19" spans="1:13" ht="90.75" thickBot="1" x14ac:dyDescent="0.3">
      <c r="A19" s="46" t="s">
        <v>269</v>
      </c>
      <c r="B19" s="62" t="s">
        <v>110</v>
      </c>
      <c r="C19" s="43"/>
      <c r="D19" s="43"/>
      <c r="E19" s="54" t="s">
        <v>539</v>
      </c>
      <c r="F19" s="59">
        <v>0.8</v>
      </c>
      <c r="G19" s="59">
        <v>0.36</v>
      </c>
      <c r="H19" s="59">
        <v>35</v>
      </c>
      <c r="I19" s="59"/>
      <c r="J19" s="59"/>
      <c r="K19" s="54"/>
      <c r="L19" s="58"/>
      <c r="M19" s="93" t="s">
        <v>524</v>
      </c>
    </row>
    <row r="20" spans="1:13" ht="150.75" thickBot="1" x14ac:dyDescent="0.3">
      <c r="A20" s="46" t="s">
        <v>227</v>
      </c>
      <c r="B20" s="42" t="s">
        <v>428</v>
      </c>
      <c r="C20" s="43" t="s">
        <v>329</v>
      </c>
      <c r="D20" s="43" t="s">
        <v>429</v>
      </c>
      <c r="E20" s="54" t="s">
        <v>430</v>
      </c>
      <c r="F20" s="59">
        <v>1.65</v>
      </c>
      <c r="G20" s="59">
        <v>1</v>
      </c>
      <c r="H20" s="59">
        <v>80</v>
      </c>
      <c r="I20" s="59"/>
      <c r="J20" s="59"/>
      <c r="K20" s="54" t="s">
        <v>431</v>
      </c>
      <c r="L20" s="58" t="s">
        <v>421</v>
      </c>
      <c r="M20" s="58"/>
    </row>
    <row r="21" spans="1:13" ht="45.75" thickBot="1" x14ac:dyDescent="0.3">
      <c r="A21" s="95" t="s">
        <v>297</v>
      </c>
      <c r="B21" s="42" t="s">
        <v>657</v>
      </c>
      <c r="C21" s="43" t="s">
        <v>350</v>
      </c>
      <c r="D21" s="43" t="s">
        <v>429</v>
      </c>
      <c r="E21" s="54" t="s">
        <v>636</v>
      </c>
      <c r="F21" s="59">
        <v>0.08</v>
      </c>
      <c r="G21" s="59">
        <v>0.08</v>
      </c>
      <c r="H21" s="59">
        <v>40</v>
      </c>
      <c r="I21" s="59"/>
      <c r="J21" s="59"/>
      <c r="K21" s="54" t="s">
        <v>424</v>
      </c>
      <c r="L21" s="58" t="s">
        <v>421</v>
      </c>
      <c r="M21" s="58"/>
    </row>
    <row r="22" spans="1:13" ht="90.75" thickBot="1" x14ac:dyDescent="0.3">
      <c r="A22" s="46" t="s">
        <v>268</v>
      </c>
      <c r="B22" s="62" t="s">
        <v>538</v>
      </c>
      <c r="C22" s="43" t="s">
        <v>339</v>
      </c>
      <c r="D22" s="43" t="s">
        <v>429</v>
      </c>
      <c r="E22" s="54" t="s">
        <v>436</v>
      </c>
      <c r="F22" s="59">
        <v>0.39</v>
      </c>
      <c r="G22" s="59">
        <v>0.23</v>
      </c>
      <c r="H22" s="59">
        <v>35</v>
      </c>
      <c r="I22" s="59"/>
      <c r="J22" s="59"/>
      <c r="K22" s="54" t="s">
        <v>424</v>
      </c>
      <c r="L22" s="58" t="s">
        <v>447</v>
      </c>
      <c r="M22" s="93" t="s">
        <v>524</v>
      </c>
    </row>
    <row r="23" spans="1:13" ht="165.75" thickBot="1" x14ac:dyDescent="0.3">
      <c r="A23" s="46" t="s">
        <v>296</v>
      </c>
      <c r="B23" s="42" t="s">
        <v>661</v>
      </c>
      <c r="C23" s="43" t="s">
        <v>350</v>
      </c>
      <c r="D23" s="43" t="s">
        <v>429</v>
      </c>
      <c r="E23" s="54" t="s">
        <v>662</v>
      </c>
      <c r="F23" s="59">
        <v>0.76</v>
      </c>
      <c r="G23" s="59">
        <v>0.65</v>
      </c>
      <c r="H23" s="59">
        <v>130</v>
      </c>
      <c r="I23" s="59"/>
      <c r="J23" s="59"/>
      <c r="K23" s="54" t="s">
        <v>663</v>
      </c>
      <c r="L23" s="58" t="s">
        <v>421</v>
      </c>
      <c r="M23" s="58" t="s">
        <v>632</v>
      </c>
    </row>
    <row r="24" spans="1:13" ht="135.75" thickBot="1" x14ac:dyDescent="0.3">
      <c r="A24" s="46" t="s">
        <v>204</v>
      </c>
      <c r="B24" s="42" t="s">
        <v>501</v>
      </c>
      <c r="C24" s="43" t="s">
        <v>329</v>
      </c>
      <c r="D24" s="43" t="s">
        <v>429</v>
      </c>
      <c r="E24" s="54" t="s">
        <v>502</v>
      </c>
      <c r="F24" s="59">
        <v>1.94</v>
      </c>
      <c r="G24" s="59">
        <v>0.9</v>
      </c>
      <c r="H24" s="59">
        <v>60</v>
      </c>
      <c r="I24" s="59"/>
      <c r="J24" s="59"/>
      <c r="K24" s="54" t="s">
        <v>503</v>
      </c>
      <c r="L24" s="58" t="s">
        <v>421</v>
      </c>
      <c r="M24" s="58"/>
    </row>
    <row r="25" spans="1:13" ht="90.75" thickBot="1" x14ac:dyDescent="0.3">
      <c r="A25" s="102" t="s">
        <v>292</v>
      </c>
      <c r="B25" s="53" t="s">
        <v>649</v>
      </c>
      <c r="C25" s="52" t="s">
        <v>350</v>
      </c>
      <c r="D25" s="52" t="s">
        <v>429</v>
      </c>
      <c r="E25" s="57" t="s">
        <v>470</v>
      </c>
      <c r="F25" s="60">
        <v>0.92</v>
      </c>
      <c r="G25" s="60">
        <v>0.5</v>
      </c>
      <c r="H25" s="60">
        <v>40</v>
      </c>
      <c r="I25" s="60"/>
      <c r="J25" s="59"/>
      <c r="K25" s="57" t="s">
        <v>584</v>
      </c>
      <c r="L25" s="58" t="s">
        <v>421</v>
      </c>
      <c r="M25" s="58" t="s">
        <v>632</v>
      </c>
    </row>
    <row r="26" spans="1:13" ht="90.75" thickBot="1" x14ac:dyDescent="0.3">
      <c r="A26" s="61" t="s">
        <v>319</v>
      </c>
      <c r="B26" s="62" t="s">
        <v>553</v>
      </c>
      <c r="C26" s="63" t="s">
        <v>343</v>
      </c>
      <c r="D26" s="63" t="s">
        <v>488</v>
      </c>
      <c r="E26" s="64" t="s">
        <v>554</v>
      </c>
      <c r="F26" s="65"/>
      <c r="G26" s="65"/>
      <c r="H26" s="65" t="s">
        <v>490</v>
      </c>
      <c r="I26" s="68" t="s">
        <v>491</v>
      </c>
      <c r="J26" s="65">
        <v>0.5</v>
      </c>
      <c r="K26" s="64" t="s">
        <v>424</v>
      </c>
      <c r="L26" s="66" t="s">
        <v>421</v>
      </c>
      <c r="M26" s="93" t="s">
        <v>524</v>
      </c>
    </row>
    <row r="27" spans="1:13" ht="45.75" thickBot="1" x14ac:dyDescent="0.3">
      <c r="A27" s="46" t="s">
        <v>209</v>
      </c>
      <c r="B27" s="42" t="s">
        <v>453</v>
      </c>
      <c r="C27" s="43" t="s">
        <v>329</v>
      </c>
      <c r="D27" s="43" t="s">
        <v>429</v>
      </c>
      <c r="E27" s="54" t="s">
        <v>444</v>
      </c>
      <c r="F27" s="59">
        <v>0.39</v>
      </c>
      <c r="G27" s="59">
        <v>0.06</v>
      </c>
      <c r="H27" s="59">
        <v>166</v>
      </c>
      <c r="I27" s="59"/>
      <c r="J27" s="59"/>
      <c r="K27" s="54" t="s">
        <v>424</v>
      </c>
      <c r="L27" s="58" t="s">
        <v>421</v>
      </c>
      <c r="M27" s="58"/>
    </row>
    <row r="28" spans="1:13" ht="90.75" thickBot="1" x14ac:dyDescent="0.3">
      <c r="A28" s="46" t="s">
        <v>302</v>
      </c>
      <c r="B28" s="42" t="s">
        <v>684</v>
      </c>
      <c r="C28" s="43" t="s">
        <v>351</v>
      </c>
      <c r="D28" s="43" t="s">
        <v>429</v>
      </c>
      <c r="E28" s="54" t="s">
        <v>544</v>
      </c>
      <c r="F28" s="59">
        <v>1.7</v>
      </c>
      <c r="G28" s="59">
        <v>1.23</v>
      </c>
      <c r="H28" s="59">
        <v>26</v>
      </c>
      <c r="I28" s="59"/>
      <c r="J28" s="59"/>
      <c r="K28" s="54" t="s">
        <v>437</v>
      </c>
      <c r="L28" s="58" t="s">
        <v>476</v>
      </c>
      <c r="M28" s="93" t="s">
        <v>524</v>
      </c>
    </row>
    <row r="29" spans="1:13" ht="300.75" thickBot="1" x14ac:dyDescent="0.3">
      <c r="A29" s="76" t="s">
        <v>316</v>
      </c>
      <c r="B29" s="77" t="s">
        <v>696</v>
      </c>
      <c r="C29" s="78" t="s">
        <v>340</v>
      </c>
      <c r="D29" s="78" t="s">
        <v>418</v>
      </c>
      <c r="E29" s="79" t="s">
        <v>697</v>
      </c>
      <c r="F29" s="80">
        <v>3.25</v>
      </c>
      <c r="G29" s="80">
        <v>2</v>
      </c>
      <c r="H29" s="80">
        <v>35</v>
      </c>
      <c r="I29" s="80"/>
      <c r="J29" s="80"/>
      <c r="K29" s="79" t="s">
        <v>424</v>
      </c>
      <c r="L29" s="81" t="s">
        <v>447</v>
      </c>
      <c r="M29" s="93" t="s">
        <v>524</v>
      </c>
    </row>
    <row r="30" spans="1:13" ht="150.75" thickBot="1" x14ac:dyDescent="0.3">
      <c r="A30" s="76" t="s">
        <v>306</v>
      </c>
      <c r="B30" s="77" t="s">
        <v>689</v>
      </c>
      <c r="C30" s="78" t="s">
        <v>351</v>
      </c>
      <c r="D30" s="78" t="s">
        <v>418</v>
      </c>
      <c r="E30" s="79" t="s">
        <v>690</v>
      </c>
      <c r="F30" s="80">
        <v>3.96</v>
      </c>
      <c r="G30" s="80">
        <v>2.41</v>
      </c>
      <c r="H30" s="80">
        <v>40</v>
      </c>
      <c r="I30" s="80"/>
      <c r="J30" s="80"/>
      <c r="K30" s="79" t="s">
        <v>691</v>
      </c>
      <c r="L30" s="81" t="s">
        <v>476</v>
      </c>
      <c r="M30" s="93" t="s">
        <v>524</v>
      </c>
    </row>
    <row r="31" spans="1:13" ht="90.75" thickBot="1" x14ac:dyDescent="0.3">
      <c r="A31" s="46" t="s">
        <v>184</v>
      </c>
      <c r="B31" s="42" t="s">
        <v>569</v>
      </c>
      <c r="C31" s="43" t="s">
        <v>327</v>
      </c>
      <c r="D31" s="43" t="s">
        <v>429</v>
      </c>
      <c r="E31" s="54" t="s">
        <v>500</v>
      </c>
      <c r="F31" s="59">
        <v>0.17</v>
      </c>
      <c r="G31" s="59">
        <v>0.11</v>
      </c>
      <c r="H31" s="59">
        <v>35</v>
      </c>
      <c r="I31" s="59"/>
      <c r="J31" s="59"/>
      <c r="K31" s="54" t="s">
        <v>424</v>
      </c>
      <c r="L31" s="58" t="s">
        <v>447</v>
      </c>
      <c r="M31" s="93" t="s">
        <v>524</v>
      </c>
    </row>
    <row r="32" spans="1:13" ht="60.75" thickBot="1" x14ac:dyDescent="0.3">
      <c r="A32" s="46" t="s">
        <v>196</v>
      </c>
      <c r="B32" s="42" t="s">
        <v>504</v>
      </c>
      <c r="C32" s="43" t="s">
        <v>329</v>
      </c>
      <c r="D32" s="43" t="s">
        <v>429</v>
      </c>
      <c r="E32" s="54" t="s">
        <v>451</v>
      </c>
      <c r="F32" s="59">
        <v>1.1499999999999999</v>
      </c>
      <c r="G32" s="59">
        <v>0.75</v>
      </c>
      <c r="H32" s="59">
        <v>40</v>
      </c>
      <c r="I32" s="59"/>
      <c r="J32" s="59"/>
      <c r="K32" s="54" t="s">
        <v>482</v>
      </c>
      <c r="L32" s="58" t="s">
        <v>447</v>
      </c>
      <c r="M32" s="58"/>
    </row>
    <row r="33" spans="1:13" ht="105.75" thickBot="1" x14ac:dyDescent="0.3">
      <c r="A33" s="76" t="s">
        <v>206</v>
      </c>
      <c r="B33" s="77" t="s">
        <v>422</v>
      </c>
      <c r="C33" s="78" t="s">
        <v>329</v>
      </c>
      <c r="D33" s="78" t="s">
        <v>418</v>
      </c>
      <c r="E33" s="79" t="s">
        <v>423</v>
      </c>
      <c r="F33" s="80">
        <v>0.59</v>
      </c>
      <c r="G33" s="80">
        <v>0.1</v>
      </c>
      <c r="H33" s="80">
        <v>200</v>
      </c>
      <c r="I33" s="80"/>
      <c r="J33" s="80"/>
      <c r="K33" s="79" t="s">
        <v>424</v>
      </c>
      <c r="L33" s="81" t="s">
        <v>421</v>
      </c>
      <c r="M33" s="81" t="s">
        <v>425</v>
      </c>
    </row>
    <row r="34" spans="1:13" ht="90.75" thickBot="1" x14ac:dyDescent="0.3">
      <c r="A34" s="46" t="s">
        <v>279</v>
      </c>
      <c r="B34" s="62" t="s">
        <v>540</v>
      </c>
      <c r="C34" s="43"/>
      <c r="D34" s="43"/>
      <c r="E34" s="54" t="s">
        <v>541</v>
      </c>
      <c r="F34" s="59">
        <v>1.7</v>
      </c>
      <c r="G34" s="59">
        <v>0.77</v>
      </c>
      <c r="H34" s="59">
        <v>35</v>
      </c>
      <c r="I34" s="59"/>
      <c r="J34" s="59"/>
      <c r="K34" s="54" t="s">
        <v>424</v>
      </c>
      <c r="L34" s="58" t="s">
        <v>447</v>
      </c>
      <c r="M34" s="93" t="s">
        <v>524</v>
      </c>
    </row>
    <row r="35" spans="1:13" ht="90.75" thickBot="1" x14ac:dyDescent="0.3">
      <c r="A35" s="46" t="s">
        <v>309</v>
      </c>
      <c r="B35" s="42" t="s">
        <v>594</v>
      </c>
      <c r="C35" s="43" t="s">
        <v>588</v>
      </c>
      <c r="D35" s="43" t="s">
        <v>429</v>
      </c>
      <c r="E35" s="54" t="s">
        <v>595</v>
      </c>
      <c r="F35" s="59">
        <v>1.1599999999999999</v>
      </c>
      <c r="G35" s="59">
        <v>0.46</v>
      </c>
      <c r="H35" s="59">
        <v>35</v>
      </c>
      <c r="I35" s="59"/>
      <c r="J35" s="59"/>
      <c r="K35" s="54" t="s">
        <v>584</v>
      </c>
      <c r="L35" s="58" t="s">
        <v>447</v>
      </c>
      <c r="M35" s="93" t="s">
        <v>524</v>
      </c>
    </row>
    <row r="36" spans="1:13" ht="90.75" thickBot="1" x14ac:dyDescent="0.3">
      <c r="A36" s="46" t="s">
        <v>258</v>
      </c>
      <c r="B36" s="42" t="s">
        <v>528</v>
      </c>
      <c r="C36" s="43" t="s">
        <v>335</v>
      </c>
      <c r="D36" s="43" t="s">
        <v>429</v>
      </c>
      <c r="E36" s="54" t="s">
        <v>439</v>
      </c>
      <c r="F36" s="59">
        <v>0.08</v>
      </c>
      <c r="G36" s="59">
        <v>0.08</v>
      </c>
      <c r="H36" s="59">
        <v>75</v>
      </c>
      <c r="I36" s="59"/>
      <c r="J36" s="59"/>
      <c r="K36" s="54" t="s">
        <v>529</v>
      </c>
      <c r="L36" s="58" t="s">
        <v>447</v>
      </c>
      <c r="M36" s="93" t="s">
        <v>524</v>
      </c>
    </row>
    <row r="37" spans="1:13" ht="90.75" thickBot="1" x14ac:dyDescent="0.3">
      <c r="A37" s="46" t="s">
        <v>182</v>
      </c>
      <c r="B37" s="42" t="s">
        <v>572</v>
      </c>
      <c r="C37" s="43" t="s">
        <v>327</v>
      </c>
      <c r="D37" s="43" t="s">
        <v>429</v>
      </c>
      <c r="E37" s="54" t="s">
        <v>573</v>
      </c>
      <c r="F37" s="59">
        <v>5.75</v>
      </c>
      <c r="G37" s="59">
        <v>2.29</v>
      </c>
      <c r="H37" s="59">
        <v>35</v>
      </c>
      <c r="I37" s="59"/>
      <c r="J37" s="59"/>
      <c r="K37" s="54" t="s">
        <v>424</v>
      </c>
      <c r="L37" s="58" t="s">
        <v>447</v>
      </c>
      <c r="M37" s="93" t="s">
        <v>524</v>
      </c>
    </row>
    <row r="38" spans="1:13" ht="90.75" thickBot="1" x14ac:dyDescent="0.3">
      <c r="A38" s="46" t="s">
        <v>243</v>
      </c>
      <c r="B38" s="42" t="s">
        <v>666</v>
      </c>
      <c r="C38" s="43" t="s">
        <v>332</v>
      </c>
      <c r="D38" s="43" t="s">
        <v>429</v>
      </c>
      <c r="E38" s="54" t="s">
        <v>439</v>
      </c>
      <c r="F38" s="59">
        <v>0.18</v>
      </c>
      <c r="G38" s="59">
        <v>0.18</v>
      </c>
      <c r="H38" s="59">
        <v>36</v>
      </c>
      <c r="I38" s="59"/>
      <c r="J38" s="59"/>
      <c r="K38" s="54" t="s">
        <v>424</v>
      </c>
      <c r="L38" s="58" t="s">
        <v>447</v>
      </c>
      <c r="M38" s="93" t="s">
        <v>524</v>
      </c>
    </row>
    <row r="39" spans="1:13" ht="90.75" thickBot="1" x14ac:dyDescent="0.3">
      <c r="A39" s="46" t="s">
        <v>189</v>
      </c>
      <c r="B39" s="42" t="s">
        <v>568</v>
      </c>
      <c r="C39" s="43" t="s">
        <v>327</v>
      </c>
      <c r="D39" s="43" t="s">
        <v>429</v>
      </c>
      <c r="E39" s="54" t="s">
        <v>430</v>
      </c>
      <c r="F39" s="59">
        <v>4.8</v>
      </c>
      <c r="G39" s="59">
        <v>2.4</v>
      </c>
      <c r="H39" s="59">
        <v>35</v>
      </c>
      <c r="I39" s="59"/>
      <c r="J39" s="59"/>
      <c r="K39" s="54" t="s">
        <v>424</v>
      </c>
      <c r="L39" s="58" t="s">
        <v>447</v>
      </c>
      <c r="M39" s="93" t="s">
        <v>524</v>
      </c>
    </row>
    <row r="40" spans="1:13" ht="135.75" thickBot="1" x14ac:dyDescent="0.3">
      <c r="A40" s="76" t="s">
        <v>201</v>
      </c>
      <c r="B40" s="77" t="s">
        <v>467</v>
      </c>
      <c r="C40" s="78" t="s">
        <v>329</v>
      </c>
      <c r="D40" s="78" t="s">
        <v>418</v>
      </c>
      <c r="E40" s="79" t="s">
        <v>468</v>
      </c>
      <c r="F40" s="80">
        <v>1.58</v>
      </c>
      <c r="G40" s="80"/>
      <c r="H40" s="80"/>
      <c r="I40" s="80"/>
      <c r="J40" s="80"/>
      <c r="K40" s="79" t="s">
        <v>437</v>
      </c>
      <c r="L40" s="81" t="s">
        <v>447</v>
      </c>
      <c r="M40" s="81"/>
    </row>
    <row r="41" spans="1:13" ht="90.75" thickBot="1" x14ac:dyDescent="0.3">
      <c r="A41" s="46" t="s">
        <v>272</v>
      </c>
      <c r="B41" s="42" t="s">
        <v>558</v>
      </c>
      <c r="C41" s="43" t="s">
        <v>327</v>
      </c>
      <c r="D41" s="43" t="s">
        <v>429</v>
      </c>
      <c r="E41" s="54" t="s">
        <v>559</v>
      </c>
      <c r="F41" s="59">
        <v>6.95</v>
      </c>
      <c r="G41" s="59">
        <v>4.17</v>
      </c>
      <c r="H41" s="59">
        <v>35</v>
      </c>
      <c r="I41" s="59"/>
      <c r="J41" s="59"/>
      <c r="K41" s="54" t="s">
        <v>424</v>
      </c>
      <c r="L41" s="58" t="s">
        <v>447</v>
      </c>
      <c r="M41" s="93" t="s">
        <v>547</v>
      </c>
    </row>
    <row r="42" spans="1:13" ht="120.75" thickBot="1" x14ac:dyDescent="0.3">
      <c r="A42" s="98" t="s">
        <v>241</v>
      </c>
      <c r="B42" s="44" t="s">
        <v>623</v>
      </c>
      <c r="C42" s="43" t="s">
        <v>330</v>
      </c>
      <c r="D42" s="43" t="s">
        <v>429</v>
      </c>
      <c r="E42" s="56" t="s">
        <v>458</v>
      </c>
      <c r="F42" s="59">
        <v>2.2400000000000002</v>
      </c>
      <c r="G42" s="59">
        <v>0.6</v>
      </c>
      <c r="H42" s="59">
        <v>35</v>
      </c>
      <c r="I42" s="59"/>
      <c r="J42" s="59"/>
      <c r="K42" s="54" t="s">
        <v>424</v>
      </c>
      <c r="L42" s="58" t="s">
        <v>447</v>
      </c>
      <c r="M42" s="93" t="s">
        <v>524</v>
      </c>
    </row>
    <row r="43" spans="1:13" ht="90.75" thickBot="1" x14ac:dyDescent="0.3">
      <c r="A43" s="46" t="s">
        <v>187</v>
      </c>
      <c r="B43" s="42" t="s">
        <v>562</v>
      </c>
      <c r="C43" s="43" t="s">
        <v>327</v>
      </c>
      <c r="D43" s="43" t="s">
        <v>429</v>
      </c>
      <c r="E43" s="54" t="s">
        <v>500</v>
      </c>
      <c r="F43" s="59">
        <v>0.47</v>
      </c>
      <c r="G43" s="59">
        <v>0.15</v>
      </c>
      <c r="H43" s="59">
        <v>40</v>
      </c>
      <c r="I43" s="59"/>
      <c r="J43" s="59"/>
      <c r="K43" s="54" t="s">
        <v>563</v>
      </c>
      <c r="L43" s="58" t="s">
        <v>447</v>
      </c>
      <c r="M43" s="93" t="s">
        <v>524</v>
      </c>
    </row>
    <row r="44" spans="1:13" ht="90.75" thickBot="1" x14ac:dyDescent="0.3">
      <c r="A44" s="46" t="s">
        <v>589</v>
      </c>
      <c r="B44" s="42" t="s">
        <v>590</v>
      </c>
      <c r="C44" s="43" t="s">
        <v>588</v>
      </c>
      <c r="D44" s="43" t="s">
        <v>429</v>
      </c>
      <c r="E44" s="54" t="s">
        <v>539</v>
      </c>
      <c r="F44" s="59">
        <v>0.82</v>
      </c>
      <c r="G44" s="59">
        <v>0.32</v>
      </c>
      <c r="H44" s="59">
        <v>35</v>
      </c>
      <c r="I44" s="59"/>
      <c r="J44" s="59"/>
      <c r="K44" s="54" t="s">
        <v>584</v>
      </c>
      <c r="L44" s="58" t="s">
        <v>447</v>
      </c>
      <c r="M44" s="93" t="s">
        <v>524</v>
      </c>
    </row>
    <row r="45" spans="1:13" ht="90.75" thickBot="1" x14ac:dyDescent="0.3">
      <c r="A45" s="47" t="s">
        <v>598</v>
      </c>
      <c r="B45" s="44" t="s">
        <v>599</v>
      </c>
      <c r="C45" s="45" t="s">
        <v>588</v>
      </c>
      <c r="D45" s="45" t="s">
        <v>429</v>
      </c>
      <c r="E45" s="56" t="s">
        <v>444</v>
      </c>
      <c r="F45" s="59">
        <v>0.46</v>
      </c>
      <c r="G45" s="59">
        <v>0.32</v>
      </c>
      <c r="H45" s="59">
        <v>35</v>
      </c>
      <c r="I45" s="59"/>
      <c r="J45" s="59"/>
      <c r="K45" s="56" t="s">
        <v>584</v>
      </c>
      <c r="L45" s="58" t="s">
        <v>447</v>
      </c>
      <c r="M45" s="93" t="s">
        <v>524</v>
      </c>
    </row>
    <row r="46" spans="1:13" ht="90.75" thickBot="1" x14ac:dyDescent="0.3">
      <c r="A46" s="46" t="s">
        <v>261</v>
      </c>
      <c r="B46" s="42" t="s">
        <v>673</v>
      </c>
      <c r="C46" s="45" t="s">
        <v>336</v>
      </c>
      <c r="D46" s="43"/>
      <c r="E46" s="54" t="s">
        <v>500</v>
      </c>
      <c r="F46" s="59">
        <v>0.24</v>
      </c>
      <c r="G46" s="59">
        <v>0.15</v>
      </c>
      <c r="H46" s="59">
        <v>35</v>
      </c>
      <c r="I46" s="59"/>
      <c r="J46" s="59"/>
      <c r="K46" s="54" t="s">
        <v>424</v>
      </c>
      <c r="L46" s="58" t="s">
        <v>447</v>
      </c>
      <c r="M46" s="93" t="s">
        <v>524</v>
      </c>
    </row>
    <row r="47" spans="1:13" ht="90.75" thickBot="1" x14ac:dyDescent="0.3">
      <c r="A47" s="61" t="s">
        <v>607</v>
      </c>
      <c r="B47" s="62" t="s">
        <v>608</v>
      </c>
      <c r="C47" s="69" t="s">
        <v>588</v>
      </c>
      <c r="D47" s="63" t="s">
        <v>488</v>
      </c>
      <c r="E47" s="64" t="s">
        <v>609</v>
      </c>
      <c r="F47" s="65">
        <v>2.27</v>
      </c>
      <c r="G47" s="65">
        <v>1.02</v>
      </c>
      <c r="H47" s="65" t="s">
        <v>490</v>
      </c>
      <c r="I47" s="68" t="s">
        <v>491</v>
      </c>
      <c r="J47" s="68">
        <v>1.02</v>
      </c>
      <c r="K47" s="64" t="s">
        <v>482</v>
      </c>
      <c r="L47" s="66" t="s">
        <v>447</v>
      </c>
      <c r="M47" s="93" t="s">
        <v>524</v>
      </c>
    </row>
    <row r="48" spans="1:13" ht="45.75" thickBot="1" x14ac:dyDescent="0.3">
      <c r="A48" s="46" t="s">
        <v>202</v>
      </c>
      <c r="B48" s="42" t="s">
        <v>499</v>
      </c>
      <c r="C48" s="43" t="s">
        <v>329</v>
      </c>
      <c r="D48" s="43" t="s">
        <v>429</v>
      </c>
      <c r="E48" s="54" t="s">
        <v>500</v>
      </c>
      <c r="F48" s="59">
        <v>0.5</v>
      </c>
      <c r="G48" s="59">
        <v>0.25</v>
      </c>
      <c r="H48" s="59">
        <v>30</v>
      </c>
      <c r="I48" s="59"/>
      <c r="J48" s="59"/>
      <c r="K48" s="54" t="s">
        <v>437</v>
      </c>
      <c r="L48" s="58" t="s">
        <v>447</v>
      </c>
      <c r="M48" s="58"/>
    </row>
    <row r="49" spans="1:13" ht="90.75" thickBot="1" x14ac:dyDescent="0.3">
      <c r="A49" s="46" t="s">
        <v>596</v>
      </c>
      <c r="B49" s="42" t="s">
        <v>597</v>
      </c>
      <c r="C49" s="43" t="s">
        <v>588</v>
      </c>
      <c r="D49" s="43" t="s">
        <v>429</v>
      </c>
      <c r="E49" s="54" t="s">
        <v>500</v>
      </c>
      <c r="F49" s="59">
        <v>0.39</v>
      </c>
      <c r="G49" s="59">
        <v>0.23</v>
      </c>
      <c r="H49" s="59">
        <v>35</v>
      </c>
      <c r="I49" s="59"/>
      <c r="J49" s="59"/>
      <c r="K49" s="54" t="s">
        <v>584</v>
      </c>
      <c r="L49" s="58" t="s">
        <v>447</v>
      </c>
      <c r="M49" s="93" t="s">
        <v>524</v>
      </c>
    </row>
    <row r="50" spans="1:13" ht="90.75" thickBot="1" x14ac:dyDescent="0.3">
      <c r="A50" s="46" t="s">
        <v>304</v>
      </c>
      <c r="B50" s="42" t="s">
        <v>685</v>
      </c>
      <c r="C50" s="43" t="s">
        <v>351</v>
      </c>
      <c r="D50" s="43" t="s">
        <v>429</v>
      </c>
      <c r="E50" s="54" t="s">
        <v>550</v>
      </c>
      <c r="F50" s="59">
        <v>4.04</v>
      </c>
      <c r="G50" s="59">
        <v>2</v>
      </c>
      <c r="H50" s="59">
        <v>35</v>
      </c>
      <c r="I50" s="59"/>
      <c r="J50" s="59"/>
      <c r="K50" s="54" t="s">
        <v>424</v>
      </c>
      <c r="L50" s="58" t="s">
        <v>447</v>
      </c>
      <c r="M50" s="93" t="s">
        <v>524</v>
      </c>
    </row>
    <row r="51" spans="1:13" ht="150.75" thickBot="1" x14ac:dyDescent="0.3">
      <c r="A51" s="67" t="s">
        <v>232</v>
      </c>
      <c r="B51" s="42" t="s">
        <v>477</v>
      </c>
      <c r="C51" s="43" t="s">
        <v>329</v>
      </c>
      <c r="D51" s="43" t="s">
        <v>429</v>
      </c>
      <c r="E51" s="54" t="s">
        <v>478</v>
      </c>
      <c r="F51" s="59">
        <v>18</v>
      </c>
      <c r="G51" s="59">
        <v>12</v>
      </c>
      <c r="H51" s="59">
        <v>25</v>
      </c>
      <c r="I51" s="59"/>
      <c r="J51" s="59"/>
      <c r="K51" s="54" t="s">
        <v>479</v>
      </c>
      <c r="L51" s="58" t="s">
        <v>447</v>
      </c>
      <c r="M51" s="58"/>
    </row>
    <row r="52" spans="1:13" ht="60.75" thickBot="1" x14ac:dyDescent="0.3">
      <c r="A52" s="61" t="s">
        <v>200</v>
      </c>
      <c r="B52" s="62" t="s">
        <v>487</v>
      </c>
      <c r="C52" s="63" t="s">
        <v>329</v>
      </c>
      <c r="D52" s="63" t="s">
        <v>488</v>
      </c>
      <c r="E52" s="64" t="s">
        <v>489</v>
      </c>
      <c r="F52" s="65">
        <v>10.1</v>
      </c>
      <c r="G52" s="65"/>
      <c r="H52" s="65" t="s">
        <v>490</v>
      </c>
      <c r="I52" s="68" t="s">
        <v>491</v>
      </c>
      <c r="J52" s="68">
        <v>0.1</v>
      </c>
      <c r="K52" s="64" t="s">
        <v>482</v>
      </c>
      <c r="L52" s="66" t="s">
        <v>447</v>
      </c>
      <c r="M52" s="66"/>
    </row>
    <row r="53" spans="1:13" ht="90.75" thickBot="1" x14ac:dyDescent="0.3">
      <c r="A53" s="46" t="s">
        <v>313</v>
      </c>
      <c r="B53" s="42" t="s">
        <v>705</v>
      </c>
      <c r="C53" s="43" t="s">
        <v>340</v>
      </c>
      <c r="D53" s="43" t="s">
        <v>429</v>
      </c>
      <c r="E53" s="54" t="s">
        <v>500</v>
      </c>
      <c r="F53" s="59">
        <v>0.12</v>
      </c>
      <c r="G53" s="59">
        <v>0.12</v>
      </c>
      <c r="H53" s="59">
        <v>42</v>
      </c>
      <c r="I53" s="59"/>
      <c r="J53" s="59"/>
      <c r="K53" s="54" t="s">
        <v>424</v>
      </c>
      <c r="L53" s="58" t="s">
        <v>447</v>
      </c>
      <c r="M53" s="93" t="s">
        <v>524</v>
      </c>
    </row>
    <row r="54" spans="1:13" ht="135.75" thickBot="1" x14ac:dyDescent="0.3">
      <c r="A54" s="43" t="s">
        <v>271</v>
      </c>
      <c r="B54" s="62" t="s">
        <v>545</v>
      </c>
      <c r="C54" s="43" t="s">
        <v>343</v>
      </c>
      <c r="D54" s="43" t="s">
        <v>429</v>
      </c>
      <c r="E54" s="54" t="s">
        <v>546</v>
      </c>
      <c r="F54" s="59">
        <v>0.94</v>
      </c>
      <c r="G54" s="59">
        <v>0.66</v>
      </c>
      <c r="H54" s="59">
        <v>60</v>
      </c>
      <c r="I54" s="59"/>
      <c r="J54" s="59"/>
      <c r="K54" s="54" t="s">
        <v>482</v>
      </c>
      <c r="L54" s="58" t="s">
        <v>421</v>
      </c>
      <c r="M54" s="93" t="s">
        <v>547</v>
      </c>
    </row>
    <row r="55" spans="1:13" ht="90.75" thickBot="1" x14ac:dyDescent="0.3">
      <c r="A55" s="46" t="s">
        <v>320</v>
      </c>
      <c r="B55" s="62" t="s">
        <v>551</v>
      </c>
      <c r="C55" s="43" t="s">
        <v>343</v>
      </c>
      <c r="D55" s="43" t="s">
        <v>429</v>
      </c>
      <c r="E55" s="54" t="s">
        <v>502</v>
      </c>
      <c r="F55" s="59">
        <v>2.86</v>
      </c>
      <c r="G55" s="59">
        <v>1.43</v>
      </c>
      <c r="H55" s="59">
        <v>35</v>
      </c>
      <c r="I55" s="59"/>
      <c r="J55" s="59"/>
      <c r="K55" s="54" t="s">
        <v>424</v>
      </c>
      <c r="L55" s="58" t="s">
        <v>447</v>
      </c>
      <c r="M55" s="93" t="s">
        <v>524</v>
      </c>
    </row>
    <row r="56" spans="1:13" ht="165.75" thickBot="1" x14ac:dyDescent="0.3">
      <c r="A56" s="76" t="s">
        <v>231</v>
      </c>
      <c r="B56" s="77" t="s">
        <v>473</v>
      </c>
      <c r="C56" s="78" t="s">
        <v>329</v>
      </c>
      <c r="D56" s="78" t="s">
        <v>418</v>
      </c>
      <c r="E56" s="79" t="s">
        <v>474</v>
      </c>
      <c r="F56" s="80">
        <v>19.21</v>
      </c>
      <c r="G56" s="80">
        <v>9.5</v>
      </c>
      <c r="H56" s="80">
        <v>40</v>
      </c>
      <c r="I56" s="80"/>
      <c r="J56" s="80"/>
      <c r="K56" s="79" t="s">
        <v>475</v>
      </c>
      <c r="L56" s="81" t="s">
        <v>476</v>
      </c>
      <c r="M56" s="92" t="s">
        <v>462</v>
      </c>
    </row>
    <row r="57" spans="1:13" ht="90.75" thickBot="1" x14ac:dyDescent="0.3">
      <c r="A57" s="46" t="s">
        <v>262</v>
      </c>
      <c r="B57" s="42" t="s">
        <v>672</v>
      </c>
      <c r="C57" s="43" t="s">
        <v>336</v>
      </c>
      <c r="D57" s="43"/>
      <c r="E57" s="54" t="s">
        <v>444</v>
      </c>
      <c r="F57" s="59">
        <v>0.62</v>
      </c>
      <c r="G57" s="59">
        <v>0.23</v>
      </c>
      <c r="H57" s="59">
        <v>35</v>
      </c>
      <c r="I57" s="59"/>
      <c r="J57" s="59"/>
      <c r="K57" s="54" t="s">
        <v>424</v>
      </c>
      <c r="L57" s="58" t="s">
        <v>447</v>
      </c>
      <c r="M57" s="93" t="s">
        <v>524</v>
      </c>
    </row>
    <row r="58" spans="1:13" ht="90.75" thickBot="1" x14ac:dyDescent="0.3">
      <c r="A58" s="103" t="s">
        <v>640</v>
      </c>
      <c r="B58" s="53" t="s">
        <v>641</v>
      </c>
      <c r="C58" s="52" t="s">
        <v>348</v>
      </c>
      <c r="D58" s="52" t="s">
        <v>429</v>
      </c>
      <c r="E58" s="57" t="s">
        <v>642</v>
      </c>
      <c r="F58" s="60">
        <v>3.21</v>
      </c>
      <c r="G58" s="60">
        <v>1.3</v>
      </c>
      <c r="H58" s="60">
        <v>35</v>
      </c>
      <c r="I58" s="60"/>
      <c r="J58" s="59"/>
      <c r="K58" s="57" t="s">
        <v>437</v>
      </c>
      <c r="L58" s="58" t="s">
        <v>447</v>
      </c>
      <c r="M58" s="93" t="s">
        <v>524</v>
      </c>
    </row>
    <row r="59" spans="1:13" ht="135.75" thickBot="1" x14ac:dyDescent="0.3">
      <c r="A59" s="76" t="s">
        <v>591</v>
      </c>
      <c r="B59" s="77" t="s">
        <v>592</v>
      </c>
      <c r="C59" s="78" t="s">
        <v>588</v>
      </c>
      <c r="D59" s="78" t="s">
        <v>418</v>
      </c>
      <c r="E59" s="79" t="s">
        <v>593</v>
      </c>
      <c r="F59" s="80">
        <v>1.1599999999999999</v>
      </c>
      <c r="G59" s="80">
        <v>0.69</v>
      </c>
      <c r="H59" s="80">
        <v>30</v>
      </c>
      <c r="I59" s="80"/>
      <c r="J59" s="80"/>
      <c r="K59" s="79" t="s">
        <v>584</v>
      </c>
      <c r="L59" s="81" t="s">
        <v>421</v>
      </c>
      <c r="M59" s="93" t="s">
        <v>524</v>
      </c>
    </row>
    <row r="60" spans="1:13" ht="45.75" thickBot="1" x14ac:dyDescent="0.3">
      <c r="A60" s="47" t="s">
        <v>208</v>
      </c>
      <c r="B60" s="42" t="s">
        <v>521</v>
      </c>
      <c r="C60" s="45" t="s">
        <v>329</v>
      </c>
      <c r="D60" s="43" t="s">
        <v>429</v>
      </c>
      <c r="E60" s="56" t="s">
        <v>444</v>
      </c>
      <c r="F60" s="59">
        <v>0.33</v>
      </c>
      <c r="G60" s="59">
        <v>0.1</v>
      </c>
      <c r="H60" s="59">
        <v>100</v>
      </c>
      <c r="I60" s="59"/>
      <c r="J60" s="59"/>
      <c r="K60" s="56" t="s">
        <v>424</v>
      </c>
      <c r="L60" s="58" t="s">
        <v>421</v>
      </c>
      <c r="M60" s="58"/>
    </row>
    <row r="61" spans="1:13" ht="90.75" thickBot="1" x14ac:dyDescent="0.3">
      <c r="A61" s="46" t="s">
        <v>260</v>
      </c>
      <c r="B61" s="42" t="s">
        <v>522</v>
      </c>
      <c r="C61" s="43" t="s">
        <v>335</v>
      </c>
      <c r="D61" s="43" t="s">
        <v>429</v>
      </c>
      <c r="E61" s="54" t="s">
        <v>470</v>
      </c>
      <c r="F61" s="59">
        <v>1.41</v>
      </c>
      <c r="G61" s="59">
        <v>0.71</v>
      </c>
      <c r="H61" s="59">
        <v>35</v>
      </c>
      <c r="I61" s="59"/>
      <c r="J61" s="59"/>
      <c r="K61" s="54" t="s">
        <v>523</v>
      </c>
      <c r="L61" s="58" t="s">
        <v>447</v>
      </c>
      <c r="M61" s="93" t="s">
        <v>524</v>
      </c>
    </row>
    <row r="62" spans="1:13" ht="90.75" thickBot="1" x14ac:dyDescent="0.3">
      <c r="A62" s="47" t="s">
        <v>317</v>
      </c>
      <c r="B62" s="44" t="s">
        <v>702</v>
      </c>
      <c r="C62" s="45" t="s">
        <v>340</v>
      </c>
      <c r="D62" s="45" t="s">
        <v>429</v>
      </c>
      <c r="E62" s="56" t="s">
        <v>703</v>
      </c>
      <c r="F62" s="59">
        <v>3.89</v>
      </c>
      <c r="G62" s="59">
        <v>1.8</v>
      </c>
      <c r="H62" s="59">
        <v>30</v>
      </c>
      <c r="I62" s="59"/>
      <c r="J62" s="59"/>
      <c r="K62" s="56" t="s">
        <v>424</v>
      </c>
      <c r="L62" s="58" t="s">
        <v>447</v>
      </c>
      <c r="M62" s="93" t="s">
        <v>524</v>
      </c>
    </row>
    <row r="63" spans="1:13" ht="90.75" thickBot="1" x14ac:dyDescent="0.3">
      <c r="A63" s="103" t="s">
        <v>282</v>
      </c>
      <c r="B63" s="53" t="s">
        <v>634</v>
      </c>
      <c r="C63" s="100" t="s">
        <v>346</v>
      </c>
      <c r="D63" s="52" t="s">
        <v>429</v>
      </c>
      <c r="E63" s="57" t="s">
        <v>444</v>
      </c>
      <c r="F63" s="60">
        <v>0.35</v>
      </c>
      <c r="G63" s="60">
        <v>0.3</v>
      </c>
      <c r="H63" s="59">
        <v>35</v>
      </c>
      <c r="I63" s="59"/>
      <c r="J63" s="59"/>
      <c r="K63" s="57" t="s">
        <v>424</v>
      </c>
      <c r="L63" s="58" t="s">
        <v>447</v>
      </c>
      <c r="M63" s="93" t="s">
        <v>524</v>
      </c>
    </row>
    <row r="64" spans="1:13" ht="90.75" thickBot="1" x14ac:dyDescent="0.3">
      <c r="A64" s="46" t="s">
        <v>308</v>
      </c>
      <c r="B64" s="42" t="s">
        <v>587</v>
      </c>
      <c r="C64" s="45" t="s">
        <v>588</v>
      </c>
      <c r="D64" s="43" t="s">
        <v>429</v>
      </c>
      <c r="E64" s="54" t="s">
        <v>436</v>
      </c>
      <c r="F64" s="59">
        <v>0.47</v>
      </c>
      <c r="G64" s="59">
        <v>0.32</v>
      </c>
      <c r="H64" s="59">
        <v>35</v>
      </c>
      <c r="I64" s="59"/>
      <c r="J64" s="59"/>
      <c r="K64" s="54" t="s">
        <v>584</v>
      </c>
      <c r="L64" s="58" t="s">
        <v>447</v>
      </c>
      <c r="M64" s="93" t="s">
        <v>524</v>
      </c>
    </row>
    <row r="65" spans="1:13" ht="90.75" thickBot="1" x14ac:dyDescent="0.3">
      <c r="A65" s="46" t="s">
        <v>181</v>
      </c>
      <c r="B65" s="42" t="s">
        <v>567</v>
      </c>
      <c r="C65" s="45" t="s">
        <v>327</v>
      </c>
      <c r="D65" s="43" t="s">
        <v>429</v>
      </c>
      <c r="E65" s="54" t="s">
        <v>444</v>
      </c>
      <c r="F65" s="59">
        <v>0.57999999999999996</v>
      </c>
      <c r="G65" s="59">
        <v>0.35</v>
      </c>
      <c r="H65" s="59">
        <v>35</v>
      </c>
      <c r="I65" s="59"/>
      <c r="J65" s="59"/>
      <c r="K65" s="54" t="s">
        <v>566</v>
      </c>
      <c r="L65" s="58" t="s">
        <v>447</v>
      </c>
      <c r="M65" s="93" t="s">
        <v>524</v>
      </c>
    </row>
    <row r="66" spans="1:13" ht="105.75" thickBot="1" x14ac:dyDescent="0.3">
      <c r="A66" s="104" t="s">
        <v>253</v>
      </c>
      <c r="B66" s="62" t="s">
        <v>626</v>
      </c>
      <c r="C66" s="69" t="s">
        <v>333</v>
      </c>
      <c r="D66" s="63" t="s">
        <v>488</v>
      </c>
      <c r="E66" s="74" t="s">
        <v>627</v>
      </c>
      <c r="F66" s="75">
        <v>0.6</v>
      </c>
      <c r="G66" s="75">
        <v>0.6</v>
      </c>
      <c r="H66" s="65" t="s">
        <v>490</v>
      </c>
      <c r="I66" s="89" t="s">
        <v>513</v>
      </c>
      <c r="J66" s="89">
        <v>0.6</v>
      </c>
      <c r="K66" s="64" t="s">
        <v>482</v>
      </c>
      <c r="L66" s="66" t="s">
        <v>421</v>
      </c>
      <c r="M66" s="94" t="s">
        <v>628</v>
      </c>
    </row>
    <row r="67" spans="1:13" ht="135.75" thickBot="1" x14ac:dyDescent="0.3">
      <c r="A67" s="103" t="s">
        <v>252</v>
      </c>
      <c r="B67" s="42" t="s">
        <v>624</v>
      </c>
      <c r="C67" s="45" t="s">
        <v>333</v>
      </c>
      <c r="D67" s="43" t="s">
        <v>429</v>
      </c>
      <c r="E67" s="54" t="s">
        <v>444</v>
      </c>
      <c r="F67" s="59">
        <v>0.2</v>
      </c>
      <c r="G67" s="59">
        <v>0.2</v>
      </c>
      <c r="H67" s="59">
        <v>50</v>
      </c>
      <c r="I67" s="59"/>
      <c r="J67" s="59"/>
      <c r="K67" s="54" t="s">
        <v>437</v>
      </c>
      <c r="L67" s="58" t="s">
        <v>421</v>
      </c>
      <c r="M67" s="58" t="s">
        <v>625</v>
      </c>
    </row>
    <row r="68" spans="1:13" ht="195.75" thickBot="1" x14ac:dyDescent="0.3">
      <c r="A68" s="76" t="s">
        <v>277</v>
      </c>
      <c r="B68" s="77" t="s">
        <v>680</v>
      </c>
      <c r="C68" s="82" t="s">
        <v>344</v>
      </c>
      <c r="D68" s="78" t="s">
        <v>418</v>
      </c>
      <c r="E68" s="79" t="s">
        <v>681</v>
      </c>
      <c r="F68" s="80">
        <v>9.52</v>
      </c>
      <c r="G68" s="80">
        <v>4.8</v>
      </c>
      <c r="H68" s="80">
        <v>35</v>
      </c>
      <c r="I68" s="80"/>
      <c r="J68" s="80"/>
      <c r="K68" s="79" t="s">
        <v>424</v>
      </c>
      <c r="L68" s="81" t="s">
        <v>476</v>
      </c>
      <c r="M68" s="93" t="s">
        <v>524</v>
      </c>
    </row>
    <row r="69" spans="1:13" ht="225.75" thickBot="1" x14ac:dyDescent="0.3">
      <c r="A69" s="76" t="s">
        <v>220</v>
      </c>
      <c r="B69" s="77" t="s">
        <v>507</v>
      </c>
      <c r="C69" s="82" t="s">
        <v>329</v>
      </c>
      <c r="D69" s="78" t="s">
        <v>418</v>
      </c>
      <c r="E69" s="79" t="s">
        <v>508</v>
      </c>
      <c r="F69" s="80">
        <v>22.8</v>
      </c>
      <c r="G69" s="80"/>
      <c r="H69" s="80">
        <v>34</v>
      </c>
      <c r="I69" s="80"/>
      <c r="J69" s="80"/>
      <c r="K69" s="79" t="s">
        <v>437</v>
      </c>
      <c r="L69" s="81" t="s">
        <v>447</v>
      </c>
      <c r="M69" s="81"/>
    </row>
    <row r="70" spans="1:13" ht="105.75" thickBot="1" x14ac:dyDescent="0.3">
      <c r="A70" s="76" t="s">
        <v>219</v>
      </c>
      <c r="B70" s="77" t="s">
        <v>509</v>
      </c>
      <c r="C70" s="82" t="s">
        <v>329</v>
      </c>
      <c r="D70" s="78" t="s">
        <v>418</v>
      </c>
      <c r="E70" s="79" t="s">
        <v>510</v>
      </c>
      <c r="F70" s="80">
        <v>1.67</v>
      </c>
      <c r="G70" s="80">
        <v>1.2</v>
      </c>
      <c r="H70" s="80">
        <v>55</v>
      </c>
      <c r="I70" s="80"/>
      <c r="J70" s="80"/>
      <c r="K70" s="79" t="s">
        <v>442</v>
      </c>
      <c r="L70" s="81" t="s">
        <v>447</v>
      </c>
      <c r="M70" s="81"/>
    </row>
    <row r="71" spans="1:13" ht="90.75" thickBot="1" x14ac:dyDescent="0.3">
      <c r="A71" s="103" t="s">
        <v>290</v>
      </c>
      <c r="B71" s="53" t="s">
        <v>648</v>
      </c>
      <c r="C71" s="100" t="s">
        <v>349</v>
      </c>
      <c r="D71" s="52" t="s">
        <v>429</v>
      </c>
      <c r="E71" s="57" t="s">
        <v>433</v>
      </c>
      <c r="F71" s="60">
        <v>0.59</v>
      </c>
      <c r="G71" s="60">
        <v>0.4</v>
      </c>
      <c r="H71" s="60">
        <v>35</v>
      </c>
      <c r="I71" s="60"/>
      <c r="J71" s="59"/>
      <c r="K71" s="57" t="s">
        <v>424</v>
      </c>
      <c r="L71" s="58" t="s">
        <v>447</v>
      </c>
      <c r="M71" s="58"/>
    </row>
    <row r="72" spans="1:13" ht="90.75" thickBot="1" x14ac:dyDescent="0.3">
      <c r="A72" s="46" t="s">
        <v>312</v>
      </c>
      <c r="B72" s="42" t="s">
        <v>706</v>
      </c>
      <c r="C72" s="45" t="s">
        <v>340</v>
      </c>
      <c r="D72" s="43" t="s">
        <v>429</v>
      </c>
      <c r="E72" s="54" t="s">
        <v>458</v>
      </c>
      <c r="F72" s="59">
        <v>1.25</v>
      </c>
      <c r="G72" s="59">
        <v>0.63</v>
      </c>
      <c r="H72" s="59">
        <v>35</v>
      </c>
      <c r="I72" s="59"/>
      <c r="J72" s="59"/>
      <c r="K72" s="54" t="s">
        <v>424</v>
      </c>
      <c r="L72" s="58" t="s">
        <v>447</v>
      </c>
      <c r="M72" s="93" t="s">
        <v>524</v>
      </c>
    </row>
    <row r="73" spans="1:13" ht="90.75" thickBot="1" x14ac:dyDescent="0.3">
      <c r="A73" s="46" t="s">
        <v>548</v>
      </c>
      <c r="B73" s="62" t="s">
        <v>549</v>
      </c>
      <c r="C73" s="43" t="s">
        <v>343</v>
      </c>
      <c r="D73" s="43" t="s">
        <v>429</v>
      </c>
      <c r="E73" s="54" t="s">
        <v>550</v>
      </c>
      <c r="F73" s="59">
        <v>7.6</v>
      </c>
      <c r="G73" s="59">
        <v>2.2999999999999998</v>
      </c>
      <c r="H73" s="59">
        <v>40</v>
      </c>
      <c r="I73" s="59"/>
      <c r="J73" s="59"/>
      <c r="K73" s="54" t="s">
        <v>424</v>
      </c>
      <c r="L73" s="58" t="s">
        <v>447</v>
      </c>
      <c r="M73" s="93" t="s">
        <v>524</v>
      </c>
    </row>
    <row r="74" spans="1:13" ht="90.75" thickBot="1" x14ac:dyDescent="0.3">
      <c r="A74" s="46" t="s">
        <v>188</v>
      </c>
      <c r="B74" s="42" t="s">
        <v>570</v>
      </c>
      <c r="C74" s="43" t="s">
        <v>327</v>
      </c>
      <c r="D74" s="43" t="s">
        <v>429</v>
      </c>
      <c r="E74" s="54" t="s">
        <v>571</v>
      </c>
      <c r="F74" s="59">
        <v>4.58</v>
      </c>
      <c r="G74" s="59">
        <v>2.29</v>
      </c>
      <c r="H74" s="59">
        <v>35</v>
      </c>
      <c r="I74" s="59"/>
      <c r="J74" s="59"/>
      <c r="K74" s="54" t="s">
        <v>424</v>
      </c>
      <c r="L74" s="58" t="s">
        <v>447</v>
      </c>
      <c r="M74" s="93" t="s">
        <v>524</v>
      </c>
    </row>
    <row r="75" spans="1:13" ht="105.75" thickBot="1" x14ac:dyDescent="0.3">
      <c r="A75" s="105" t="s">
        <v>193</v>
      </c>
      <c r="B75" s="42" t="s">
        <v>616</v>
      </c>
      <c r="C75" s="43" t="s">
        <v>328</v>
      </c>
      <c r="D75" s="43" t="s">
        <v>429</v>
      </c>
      <c r="E75" s="54" t="s">
        <v>458</v>
      </c>
      <c r="F75" s="59">
        <v>0.71</v>
      </c>
      <c r="G75" s="59">
        <v>0.5</v>
      </c>
      <c r="H75" s="59">
        <v>40</v>
      </c>
      <c r="I75" s="59"/>
      <c r="J75" s="59"/>
      <c r="K75" s="54" t="s">
        <v>533</v>
      </c>
      <c r="L75" s="58" t="s">
        <v>476</v>
      </c>
      <c r="M75" s="93" t="s">
        <v>524</v>
      </c>
    </row>
    <row r="76" spans="1:13" ht="90.75" thickBot="1" x14ac:dyDescent="0.3">
      <c r="A76" s="46" t="s">
        <v>263</v>
      </c>
      <c r="B76" s="42" t="s">
        <v>694</v>
      </c>
      <c r="C76" s="43" t="s">
        <v>337</v>
      </c>
      <c r="D76" s="43" t="s">
        <v>429</v>
      </c>
      <c r="E76" s="54" t="s">
        <v>436</v>
      </c>
      <c r="F76" s="59">
        <v>0.55000000000000004</v>
      </c>
      <c r="G76" s="59">
        <v>0.25</v>
      </c>
      <c r="H76" s="59">
        <v>35</v>
      </c>
      <c r="I76" s="59"/>
      <c r="J76" s="59"/>
      <c r="K76" s="54" t="s">
        <v>424</v>
      </c>
      <c r="L76" s="58" t="s">
        <v>447</v>
      </c>
      <c r="M76" s="93" t="s">
        <v>524</v>
      </c>
    </row>
    <row r="77" spans="1:13" ht="90.75" thickBot="1" x14ac:dyDescent="0.3">
      <c r="A77" s="52" t="s">
        <v>289</v>
      </c>
      <c r="B77" s="53" t="s">
        <v>644</v>
      </c>
      <c r="C77" s="52" t="s">
        <v>348</v>
      </c>
      <c r="D77" s="52" t="s">
        <v>429</v>
      </c>
      <c r="E77" s="57" t="s">
        <v>636</v>
      </c>
      <c r="F77" s="60">
        <v>0.2</v>
      </c>
      <c r="G77" s="60">
        <v>0.15</v>
      </c>
      <c r="H77" s="60">
        <v>35</v>
      </c>
      <c r="I77" s="60"/>
      <c r="J77" s="59"/>
      <c r="K77" s="57" t="s">
        <v>584</v>
      </c>
      <c r="L77" s="58" t="s">
        <v>447</v>
      </c>
      <c r="M77" s="93" t="s">
        <v>524</v>
      </c>
    </row>
    <row r="78" spans="1:13" ht="45.75" thickBot="1" x14ac:dyDescent="0.3">
      <c r="A78" s="46" t="s">
        <v>217</v>
      </c>
      <c r="B78" s="42" t="s">
        <v>465</v>
      </c>
      <c r="C78" s="43" t="s">
        <v>329</v>
      </c>
      <c r="D78" s="43" t="s">
        <v>429</v>
      </c>
      <c r="E78" s="54" t="s">
        <v>466</v>
      </c>
      <c r="F78" s="59">
        <v>3.34</v>
      </c>
      <c r="G78" s="59">
        <v>1.7</v>
      </c>
      <c r="H78" s="59">
        <v>40</v>
      </c>
      <c r="I78" s="59"/>
      <c r="J78" s="59"/>
      <c r="K78" s="54" t="s">
        <v>424</v>
      </c>
      <c r="L78" s="58" t="s">
        <v>447</v>
      </c>
      <c r="M78" s="58"/>
    </row>
    <row r="79" spans="1:13" ht="90.75" thickBot="1" x14ac:dyDescent="0.3">
      <c r="A79" s="46" t="s">
        <v>245</v>
      </c>
      <c r="B79" s="42" t="s">
        <v>667</v>
      </c>
      <c r="C79" s="43" t="s">
        <v>332</v>
      </c>
      <c r="D79" s="43" t="s">
        <v>429</v>
      </c>
      <c r="E79" s="54" t="s">
        <v>612</v>
      </c>
      <c r="F79" s="59">
        <v>0.59</v>
      </c>
      <c r="G79" s="59">
        <v>0.59</v>
      </c>
      <c r="H79" s="59">
        <v>25</v>
      </c>
      <c r="I79" s="59"/>
      <c r="J79" s="59"/>
      <c r="K79" s="54" t="s">
        <v>424</v>
      </c>
      <c r="L79" s="58" t="s">
        <v>447</v>
      </c>
      <c r="M79" s="93" t="s">
        <v>524</v>
      </c>
    </row>
    <row r="80" spans="1:13" ht="90.75" thickBot="1" x14ac:dyDescent="0.3">
      <c r="A80" s="47" t="s">
        <v>246</v>
      </c>
      <c r="B80" s="44" t="s">
        <v>668</v>
      </c>
      <c r="C80" s="43" t="s">
        <v>332</v>
      </c>
      <c r="D80" s="45" t="s">
        <v>429</v>
      </c>
      <c r="E80" s="56" t="s">
        <v>436</v>
      </c>
      <c r="F80" s="59">
        <v>0.32</v>
      </c>
      <c r="G80" s="59">
        <v>0.32</v>
      </c>
      <c r="H80" s="59">
        <v>25</v>
      </c>
      <c r="I80" s="59"/>
      <c r="J80" s="59"/>
      <c r="K80" s="56" t="s">
        <v>424</v>
      </c>
      <c r="L80" s="58" t="s">
        <v>447</v>
      </c>
      <c r="M80" s="93" t="s">
        <v>524</v>
      </c>
    </row>
    <row r="81" spans="1:13" ht="90.75" thickBot="1" x14ac:dyDescent="0.3">
      <c r="A81" s="46" t="s">
        <v>264</v>
      </c>
      <c r="B81" s="42" t="s">
        <v>693</v>
      </c>
      <c r="C81" s="43" t="s">
        <v>337</v>
      </c>
      <c r="D81" s="43" t="s">
        <v>429</v>
      </c>
      <c r="E81" s="54" t="s">
        <v>470</v>
      </c>
      <c r="F81" s="59">
        <v>1.06</v>
      </c>
      <c r="G81" s="59">
        <v>0.7</v>
      </c>
      <c r="H81" s="59">
        <v>25</v>
      </c>
      <c r="I81" s="59"/>
      <c r="J81" s="59"/>
      <c r="K81" s="54" t="s">
        <v>424</v>
      </c>
      <c r="L81" s="58" t="s">
        <v>447</v>
      </c>
      <c r="M81" s="93" t="s">
        <v>524</v>
      </c>
    </row>
    <row r="82" spans="1:13" ht="90.75" thickBot="1" x14ac:dyDescent="0.3">
      <c r="A82" s="46" t="s">
        <v>265</v>
      </c>
      <c r="B82" s="42" t="s">
        <v>530</v>
      </c>
      <c r="C82" s="43" t="s">
        <v>338</v>
      </c>
      <c r="D82" s="43" t="s">
        <v>429</v>
      </c>
      <c r="E82" s="54" t="s">
        <v>449</v>
      </c>
      <c r="F82" s="59">
        <v>3.24</v>
      </c>
      <c r="G82" s="59">
        <v>0.97</v>
      </c>
      <c r="H82" s="59">
        <v>35</v>
      </c>
      <c r="I82" s="59"/>
      <c r="J82" s="59"/>
      <c r="K82" s="54" t="s">
        <v>482</v>
      </c>
      <c r="L82" s="58" t="s">
        <v>447</v>
      </c>
      <c r="M82" s="93" t="s">
        <v>524</v>
      </c>
    </row>
    <row r="83" spans="1:13" ht="90.75" thickBot="1" x14ac:dyDescent="0.3">
      <c r="A83" s="46" t="s">
        <v>233</v>
      </c>
      <c r="B83" s="42" t="s">
        <v>484</v>
      </c>
      <c r="C83" s="43" t="s">
        <v>329</v>
      </c>
      <c r="D83" s="43" t="s">
        <v>429</v>
      </c>
      <c r="E83" s="54" t="s">
        <v>485</v>
      </c>
      <c r="F83" s="59">
        <v>9.85</v>
      </c>
      <c r="G83" s="59">
        <v>5.5</v>
      </c>
      <c r="H83" s="59">
        <v>31</v>
      </c>
      <c r="I83" s="59"/>
      <c r="J83" s="59"/>
      <c r="K83" s="54" t="s">
        <v>486</v>
      </c>
      <c r="L83" s="58" t="s">
        <v>447</v>
      </c>
      <c r="M83" s="58"/>
    </row>
    <row r="84" spans="1:13" ht="105.75" thickBot="1" x14ac:dyDescent="0.3">
      <c r="A84" s="61" t="s">
        <v>270</v>
      </c>
      <c r="B84" s="62" t="s">
        <v>531</v>
      </c>
      <c r="C84" s="63" t="s">
        <v>339</v>
      </c>
      <c r="D84" s="63" t="s">
        <v>488</v>
      </c>
      <c r="E84" s="64" t="s">
        <v>532</v>
      </c>
      <c r="F84" s="65"/>
      <c r="G84" s="65"/>
      <c r="H84" s="65" t="s">
        <v>490</v>
      </c>
      <c r="I84" s="68" t="s">
        <v>491</v>
      </c>
      <c r="J84" s="65">
        <v>0.83</v>
      </c>
      <c r="K84" s="64" t="s">
        <v>533</v>
      </c>
      <c r="L84" s="66" t="s">
        <v>447</v>
      </c>
      <c r="M84" s="93" t="s">
        <v>524</v>
      </c>
    </row>
    <row r="85" spans="1:13" ht="45.75" thickBot="1" x14ac:dyDescent="0.3">
      <c r="A85" s="46" t="s">
        <v>222</v>
      </c>
      <c r="B85" s="42" t="s">
        <v>457</v>
      </c>
      <c r="C85" s="43" t="s">
        <v>329</v>
      </c>
      <c r="D85" s="43" t="s">
        <v>429</v>
      </c>
      <c r="E85" s="54" t="s">
        <v>458</v>
      </c>
      <c r="F85" s="59">
        <v>1</v>
      </c>
      <c r="G85" s="59">
        <v>0.5</v>
      </c>
      <c r="H85" s="59">
        <v>40</v>
      </c>
      <c r="I85" s="59"/>
      <c r="J85" s="59"/>
      <c r="K85" s="54" t="s">
        <v>424</v>
      </c>
      <c r="L85" s="58" t="s">
        <v>447</v>
      </c>
      <c r="M85" s="58" t="s">
        <v>459</v>
      </c>
    </row>
    <row r="86" spans="1:13" ht="90.75" thickBot="1" x14ac:dyDescent="0.3">
      <c r="A86" s="46" t="s">
        <v>310</v>
      </c>
      <c r="B86" s="42" t="s">
        <v>613</v>
      </c>
      <c r="C86" s="43" t="s">
        <v>588</v>
      </c>
      <c r="D86" s="43" t="s">
        <v>429</v>
      </c>
      <c r="E86" s="54" t="s">
        <v>614</v>
      </c>
      <c r="F86" s="59">
        <v>2.76</v>
      </c>
      <c r="G86" s="59">
        <v>1.1000000000000001</v>
      </c>
      <c r="H86" s="59">
        <v>35</v>
      </c>
      <c r="I86" s="59"/>
      <c r="J86" s="59"/>
      <c r="K86" s="54" t="s">
        <v>424</v>
      </c>
      <c r="L86" s="58" t="s">
        <v>447</v>
      </c>
      <c r="M86" s="93" t="s">
        <v>524</v>
      </c>
    </row>
    <row r="87" spans="1:13" ht="45.75" thickBot="1" x14ac:dyDescent="0.3">
      <c r="A87" s="46" t="s">
        <v>215</v>
      </c>
      <c r="B87" s="42" t="s">
        <v>448</v>
      </c>
      <c r="C87" s="43" t="s">
        <v>329</v>
      </c>
      <c r="D87" s="43" t="s">
        <v>429</v>
      </c>
      <c r="E87" s="106" t="s">
        <v>449</v>
      </c>
      <c r="F87" s="59">
        <v>1.26</v>
      </c>
      <c r="G87" s="59">
        <v>1</v>
      </c>
      <c r="H87" s="59">
        <v>35</v>
      </c>
      <c r="I87" s="59"/>
      <c r="J87" s="59"/>
      <c r="K87" s="56" t="s">
        <v>424</v>
      </c>
      <c r="L87" s="58" t="s">
        <v>447</v>
      </c>
      <c r="M87" s="58"/>
    </row>
    <row r="88" spans="1:13" ht="90.75" thickBot="1" x14ac:dyDescent="0.3">
      <c r="A88" s="46" t="s">
        <v>610</v>
      </c>
      <c r="B88" s="42" t="s">
        <v>611</v>
      </c>
      <c r="C88" s="43" t="s">
        <v>588</v>
      </c>
      <c r="D88" s="43" t="s">
        <v>429</v>
      </c>
      <c r="E88" s="54" t="s">
        <v>612</v>
      </c>
      <c r="F88" s="59">
        <v>2.62</v>
      </c>
      <c r="G88" s="59">
        <v>0.52</v>
      </c>
      <c r="H88" s="59">
        <v>35</v>
      </c>
      <c r="I88" s="59"/>
      <c r="J88" s="59"/>
      <c r="K88" s="54" t="s">
        <v>424</v>
      </c>
      <c r="L88" s="58" t="s">
        <v>447</v>
      </c>
      <c r="M88" s="93" t="s">
        <v>524</v>
      </c>
    </row>
    <row r="89" spans="1:13" ht="45.75" thickBot="1" x14ac:dyDescent="0.3">
      <c r="A89" s="46" t="s">
        <v>234</v>
      </c>
      <c r="B89" s="42" t="s">
        <v>492</v>
      </c>
      <c r="C89" s="43" t="s">
        <v>329</v>
      </c>
      <c r="D89" s="43" t="s">
        <v>429</v>
      </c>
      <c r="E89" s="54" t="s">
        <v>493</v>
      </c>
      <c r="F89" s="59">
        <v>11.5</v>
      </c>
      <c r="G89" s="59">
        <v>5.75</v>
      </c>
      <c r="H89" s="59">
        <v>40</v>
      </c>
      <c r="I89" s="59"/>
      <c r="J89" s="59"/>
      <c r="K89" s="54" t="s">
        <v>424</v>
      </c>
      <c r="L89" s="58" t="s">
        <v>447</v>
      </c>
      <c r="M89" s="58"/>
    </row>
    <row r="90" spans="1:13" ht="120.75" thickBot="1" x14ac:dyDescent="0.3">
      <c r="A90" s="107" t="s">
        <v>235</v>
      </c>
      <c r="B90" s="88" t="s">
        <v>494</v>
      </c>
      <c r="C90" s="82" t="s">
        <v>329</v>
      </c>
      <c r="D90" s="82" t="s">
        <v>418</v>
      </c>
      <c r="E90" s="83" t="s">
        <v>495</v>
      </c>
      <c r="F90" s="80">
        <v>4.7300000000000004</v>
      </c>
      <c r="G90" s="80">
        <v>2.5</v>
      </c>
      <c r="H90" s="80">
        <v>40</v>
      </c>
      <c r="I90" s="80"/>
      <c r="J90" s="80"/>
      <c r="K90" s="83" t="s">
        <v>424</v>
      </c>
      <c r="L90" s="81" t="s">
        <v>447</v>
      </c>
      <c r="M90" s="81"/>
    </row>
    <row r="91" spans="1:13" ht="105.75" thickBot="1" x14ac:dyDescent="0.3">
      <c r="A91" s="108" t="s">
        <v>228</v>
      </c>
      <c r="B91" s="109" t="s">
        <v>463</v>
      </c>
      <c r="C91" s="110" t="s">
        <v>329</v>
      </c>
      <c r="D91" s="78" t="s">
        <v>418</v>
      </c>
      <c r="E91" s="79" t="s">
        <v>464</v>
      </c>
      <c r="F91" s="80">
        <v>25</v>
      </c>
      <c r="G91" s="80">
        <v>18</v>
      </c>
      <c r="H91" s="80">
        <v>35</v>
      </c>
      <c r="I91" s="80"/>
      <c r="J91" s="80"/>
      <c r="K91" s="79" t="s">
        <v>437</v>
      </c>
      <c r="L91" s="81" t="s">
        <v>447</v>
      </c>
      <c r="M91" s="81"/>
    </row>
    <row r="92" spans="1:13" ht="90.75" thickBot="1" x14ac:dyDescent="0.3">
      <c r="A92" s="111" t="s">
        <v>248</v>
      </c>
      <c r="B92" s="48" t="s">
        <v>664</v>
      </c>
      <c r="C92" s="112" t="s">
        <v>332</v>
      </c>
      <c r="D92" s="43" t="s">
        <v>429</v>
      </c>
      <c r="E92" s="54" t="s">
        <v>449</v>
      </c>
      <c r="F92" s="59">
        <v>4.63</v>
      </c>
      <c r="G92" s="59">
        <v>1.1000000000000001</v>
      </c>
      <c r="H92" s="59">
        <v>35</v>
      </c>
      <c r="I92" s="59"/>
      <c r="J92" s="59"/>
      <c r="K92" s="54" t="s">
        <v>665</v>
      </c>
      <c r="L92" s="58" t="s">
        <v>447</v>
      </c>
      <c r="M92" s="93" t="s">
        <v>524</v>
      </c>
    </row>
    <row r="93" spans="1:13" ht="90.75" thickBot="1" x14ac:dyDescent="0.3">
      <c r="A93" s="113" t="s">
        <v>197</v>
      </c>
      <c r="B93" s="48" t="s">
        <v>454</v>
      </c>
      <c r="C93" s="43" t="s">
        <v>329</v>
      </c>
      <c r="D93" s="43" t="s">
        <v>429</v>
      </c>
      <c r="E93" s="54" t="s">
        <v>455</v>
      </c>
      <c r="F93" s="59">
        <v>7.3</v>
      </c>
      <c r="G93" s="59">
        <v>3.4</v>
      </c>
      <c r="H93" s="59">
        <v>43</v>
      </c>
      <c r="I93" s="59"/>
      <c r="J93" s="59"/>
      <c r="K93" s="54" t="s">
        <v>456</v>
      </c>
      <c r="L93" s="58" t="s">
        <v>447</v>
      </c>
      <c r="M93" s="58"/>
    </row>
    <row r="94" spans="1:13" ht="90.75" thickBot="1" x14ac:dyDescent="0.3">
      <c r="A94" s="67" t="s">
        <v>318</v>
      </c>
      <c r="B94" s="62" t="s">
        <v>552</v>
      </c>
      <c r="C94" s="43" t="s">
        <v>343</v>
      </c>
      <c r="D94" s="43" t="s">
        <v>429</v>
      </c>
      <c r="E94" s="54" t="s">
        <v>458</v>
      </c>
      <c r="F94" s="59">
        <v>1.19</v>
      </c>
      <c r="G94" s="59">
        <v>0.6</v>
      </c>
      <c r="H94" s="59">
        <v>35</v>
      </c>
      <c r="I94" s="59"/>
      <c r="J94" s="59"/>
      <c r="K94" s="54" t="s">
        <v>437</v>
      </c>
      <c r="L94" s="58" t="s">
        <v>447</v>
      </c>
      <c r="M94" s="93" t="s">
        <v>524</v>
      </c>
    </row>
    <row r="95" spans="1:13" ht="90.75" thickBot="1" x14ac:dyDescent="0.3">
      <c r="A95" s="114" t="s">
        <v>315</v>
      </c>
      <c r="B95" s="48" t="s">
        <v>695</v>
      </c>
      <c r="C95" s="43" t="s">
        <v>340</v>
      </c>
      <c r="D95" s="43" t="s">
        <v>429</v>
      </c>
      <c r="E95" s="54" t="s">
        <v>544</v>
      </c>
      <c r="F95" s="59">
        <v>2.2999999999999998</v>
      </c>
      <c r="G95" s="59">
        <v>0.9</v>
      </c>
      <c r="H95" s="59">
        <v>35</v>
      </c>
      <c r="I95" s="59"/>
      <c r="J95" s="59"/>
      <c r="K95" s="54" t="s">
        <v>424</v>
      </c>
      <c r="L95" s="58" t="s">
        <v>447</v>
      </c>
      <c r="M95" s="93" t="s">
        <v>524</v>
      </c>
    </row>
    <row r="96" spans="1:13" ht="135.75" thickBot="1" x14ac:dyDescent="0.3">
      <c r="A96" s="115" t="s">
        <v>194</v>
      </c>
      <c r="B96" s="48" t="s">
        <v>615</v>
      </c>
      <c r="C96" s="43" t="s">
        <v>328</v>
      </c>
      <c r="D96" s="43" t="s">
        <v>429</v>
      </c>
      <c r="E96" s="54" t="s">
        <v>458</v>
      </c>
      <c r="F96" s="59">
        <v>1.49</v>
      </c>
      <c r="G96" s="59">
        <v>0.75</v>
      </c>
      <c r="H96" s="59">
        <v>26</v>
      </c>
      <c r="I96" s="59"/>
      <c r="J96" s="59"/>
      <c r="K96" s="54" t="s">
        <v>486</v>
      </c>
      <c r="L96" s="58" t="s">
        <v>447</v>
      </c>
      <c r="M96" s="93" t="s">
        <v>524</v>
      </c>
    </row>
    <row r="97" spans="1:13" ht="165.75" thickBot="1" x14ac:dyDescent="0.3">
      <c r="A97" s="116" t="s">
        <v>226</v>
      </c>
      <c r="B97" s="109" t="s">
        <v>460</v>
      </c>
      <c r="C97" s="78" t="s">
        <v>329</v>
      </c>
      <c r="D97" s="78" t="s">
        <v>418</v>
      </c>
      <c r="E97" s="79" t="s">
        <v>461</v>
      </c>
      <c r="F97" s="80">
        <v>24</v>
      </c>
      <c r="G97" s="80">
        <v>12</v>
      </c>
      <c r="H97" s="80">
        <v>40</v>
      </c>
      <c r="I97" s="80"/>
      <c r="J97" s="80"/>
      <c r="K97" s="79" t="s">
        <v>424</v>
      </c>
      <c r="L97" s="81" t="s">
        <v>447</v>
      </c>
      <c r="M97" s="92" t="s">
        <v>462</v>
      </c>
    </row>
    <row r="98" spans="1:13" ht="90.75" thickBot="1" x14ac:dyDescent="0.3">
      <c r="A98" s="114" t="s">
        <v>256</v>
      </c>
      <c r="B98" s="106" t="s">
        <v>580</v>
      </c>
      <c r="C98" s="45" t="s">
        <v>334</v>
      </c>
      <c r="D98" s="45" t="s">
        <v>429</v>
      </c>
      <c r="E98" s="56" t="s">
        <v>449</v>
      </c>
      <c r="F98" s="59">
        <v>3.11</v>
      </c>
      <c r="G98" s="59">
        <v>1</v>
      </c>
      <c r="H98" s="59">
        <v>35</v>
      </c>
      <c r="I98" s="59"/>
      <c r="J98" s="59"/>
      <c r="K98" s="56" t="s">
        <v>424</v>
      </c>
      <c r="L98" s="58" t="s">
        <v>447</v>
      </c>
      <c r="M98" s="93" t="s">
        <v>581</v>
      </c>
    </row>
    <row r="99" spans="1:13" ht="90.75" thickBot="1" x14ac:dyDescent="0.3">
      <c r="A99" s="49" t="s">
        <v>283</v>
      </c>
      <c r="B99" s="48" t="s">
        <v>633</v>
      </c>
      <c r="C99" s="43" t="s">
        <v>346</v>
      </c>
      <c r="D99" s="43" t="s">
        <v>429</v>
      </c>
      <c r="E99" s="54" t="s">
        <v>612</v>
      </c>
      <c r="F99" s="59">
        <v>0.5</v>
      </c>
      <c r="G99" s="59">
        <v>0.5</v>
      </c>
      <c r="H99" s="59">
        <v>35</v>
      </c>
      <c r="I99" s="59"/>
      <c r="J99" s="59"/>
      <c r="K99" s="54" t="s">
        <v>437</v>
      </c>
      <c r="L99" s="58" t="s">
        <v>447</v>
      </c>
      <c r="M99" s="93" t="s">
        <v>524</v>
      </c>
    </row>
    <row r="100" spans="1:13" ht="105.75" thickBot="1" x14ac:dyDescent="0.3">
      <c r="A100" s="117" t="s">
        <v>259</v>
      </c>
      <c r="B100" s="48" t="s">
        <v>525</v>
      </c>
      <c r="C100" s="43" t="s">
        <v>335</v>
      </c>
      <c r="D100" s="43" t="s">
        <v>429</v>
      </c>
      <c r="E100" s="54" t="s">
        <v>526</v>
      </c>
      <c r="F100" s="59">
        <v>1.03</v>
      </c>
      <c r="G100" s="59">
        <v>0.52</v>
      </c>
      <c r="H100" s="59">
        <v>35</v>
      </c>
      <c r="I100" s="59"/>
      <c r="J100" s="59"/>
      <c r="K100" s="54" t="s">
        <v>527</v>
      </c>
      <c r="L100" s="58" t="s">
        <v>447</v>
      </c>
      <c r="M100" s="93" t="s">
        <v>524</v>
      </c>
    </row>
    <row r="101" spans="1:13" ht="195.75" thickBot="1" x14ac:dyDescent="0.3">
      <c r="A101" s="113" t="s">
        <v>190</v>
      </c>
      <c r="B101" s="48" t="s">
        <v>555</v>
      </c>
      <c r="C101" s="43" t="s">
        <v>327</v>
      </c>
      <c r="D101" s="43" t="s">
        <v>429</v>
      </c>
      <c r="E101" s="54" t="s">
        <v>556</v>
      </c>
      <c r="F101" s="59">
        <v>11.09</v>
      </c>
      <c r="G101" s="59">
        <v>5.54</v>
      </c>
      <c r="H101" s="59">
        <v>40</v>
      </c>
      <c r="I101" s="59"/>
      <c r="J101" s="59"/>
      <c r="K101" s="54" t="s">
        <v>557</v>
      </c>
      <c r="L101" s="58" t="s">
        <v>447</v>
      </c>
      <c r="M101" s="93" t="s">
        <v>524</v>
      </c>
    </row>
    <row r="102" spans="1:13" ht="105.75" thickBot="1" x14ac:dyDescent="0.3">
      <c r="A102" s="117" t="s">
        <v>305</v>
      </c>
      <c r="B102" s="48" t="s">
        <v>682</v>
      </c>
      <c r="C102" s="43" t="s">
        <v>351</v>
      </c>
      <c r="D102" s="43" t="s">
        <v>429</v>
      </c>
      <c r="E102" s="54" t="s">
        <v>573</v>
      </c>
      <c r="F102" s="59">
        <v>3.92</v>
      </c>
      <c r="G102" s="59">
        <v>1.86</v>
      </c>
      <c r="H102" s="59">
        <v>35</v>
      </c>
      <c r="I102" s="59"/>
      <c r="J102" s="59"/>
      <c r="K102" s="54" t="s">
        <v>683</v>
      </c>
      <c r="L102" s="58" t="s">
        <v>447</v>
      </c>
      <c r="M102" s="93" t="s">
        <v>524</v>
      </c>
    </row>
    <row r="103" spans="1:13" ht="90.75" thickBot="1" x14ac:dyDescent="0.3">
      <c r="A103" s="114" t="s">
        <v>244</v>
      </c>
      <c r="B103" s="48" t="s">
        <v>669</v>
      </c>
      <c r="C103" s="43" t="s">
        <v>332</v>
      </c>
      <c r="D103" s="43" t="s">
        <v>429</v>
      </c>
      <c r="E103" s="54" t="s">
        <v>636</v>
      </c>
      <c r="F103" s="59">
        <v>0.36</v>
      </c>
      <c r="G103" s="59">
        <v>0.2</v>
      </c>
      <c r="H103" s="59">
        <v>35</v>
      </c>
      <c r="I103" s="59"/>
      <c r="J103" s="59"/>
      <c r="K103" s="54" t="s">
        <v>424</v>
      </c>
      <c r="L103" s="58" t="s">
        <v>447</v>
      </c>
      <c r="M103" s="93" t="s">
        <v>524</v>
      </c>
    </row>
    <row r="104" spans="1:13" ht="90.75" thickBot="1" x14ac:dyDescent="0.3">
      <c r="A104" s="114" t="s">
        <v>275</v>
      </c>
      <c r="B104" s="48" t="s">
        <v>676</v>
      </c>
      <c r="C104" s="43" t="s">
        <v>344</v>
      </c>
      <c r="D104" s="43"/>
      <c r="E104" s="54" t="s">
        <v>677</v>
      </c>
      <c r="F104" s="59">
        <v>3.66</v>
      </c>
      <c r="G104" s="59">
        <v>2.31</v>
      </c>
      <c r="H104" s="59">
        <v>12</v>
      </c>
      <c r="I104" s="59"/>
      <c r="J104" s="59"/>
      <c r="K104" s="54" t="s">
        <v>437</v>
      </c>
      <c r="L104" s="58" t="s">
        <v>447</v>
      </c>
      <c r="M104" s="93" t="s">
        <v>524</v>
      </c>
    </row>
    <row r="105" spans="1:13" ht="90.75" thickBot="1" x14ac:dyDescent="0.3">
      <c r="A105" s="113" t="s">
        <v>274</v>
      </c>
      <c r="B105" s="48" t="s">
        <v>678</v>
      </c>
      <c r="C105" s="43" t="s">
        <v>344</v>
      </c>
      <c r="D105" s="43"/>
      <c r="E105" s="54" t="s">
        <v>541</v>
      </c>
      <c r="F105" s="59">
        <v>1.7</v>
      </c>
      <c r="G105" s="59">
        <v>7.0000000000000007E-2</v>
      </c>
      <c r="H105" s="59">
        <v>26</v>
      </c>
      <c r="I105" s="59"/>
      <c r="J105" s="59"/>
      <c r="K105" s="54" t="s">
        <v>437</v>
      </c>
      <c r="L105" s="58" t="s">
        <v>447</v>
      </c>
      <c r="M105" s="93" t="s">
        <v>524</v>
      </c>
    </row>
    <row r="106" spans="1:13" ht="90.75" thickBot="1" x14ac:dyDescent="0.3">
      <c r="A106" s="103" t="s">
        <v>286</v>
      </c>
      <c r="B106" s="53" t="s">
        <v>638</v>
      </c>
      <c r="C106" s="52" t="s">
        <v>348</v>
      </c>
      <c r="D106" s="52" t="s">
        <v>429</v>
      </c>
      <c r="E106" s="57" t="s">
        <v>550</v>
      </c>
      <c r="F106" s="60">
        <v>3.2</v>
      </c>
      <c r="G106" s="60">
        <v>2</v>
      </c>
      <c r="H106" s="60">
        <v>35</v>
      </c>
      <c r="I106" s="60"/>
      <c r="J106" s="59"/>
      <c r="K106" s="57" t="s">
        <v>639</v>
      </c>
      <c r="L106" s="58" t="s">
        <v>447</v>
      </c>
      <c r="M106" s="93" t="s">
        <v>524</v>
      </c>
    </row>
    <row r="107" spans="1:13" ht="165.75" thickBot="1" x14ac:dyDescent="0.3">
      <c r="A107" s="118" t="s">
        <v>284</v>
      </c>
      <c r="B107" s="53" t="s">
        <v>635</v>
      </c>
      <c r="C107" s="52" t="s">
        <v>347</v>
      </c>
      <c r="D107" s="52" t="s">
        <v>429</v>
      </c>
      <c r="E107" s="57" t="s">
        <v>636</v>
      </c>
      <c r="F107" s="60">
        <v>0.34</v>
      </c>
      <c r="G107" s="60">
        <v>0.2</v>
      </c>
      <c r="H107" s="60">
        <v>35</v>
      </c>
      <c r="I107" s="60"/>
      <c r="J107" s="59"/>
      <c r="K107" s="57" t="s">
        <v>533</v>
      </c>
      <c r="L107" s="58" t="s">
        <v>447</v>
      </c>
      <c r="M107" s="93" t="s">
        <v>524</v>
      </c>
    </row>
    <row r="108" spans="1:13" ht="105.75" thickBot="1" x14ac:dyDescent="0.3">
      <c r="A108" s="49" t="s">
        <v>291</v>
      </c>
      <c r="B108" s="51" t="s">
        <v>647</v>
      </c>
      <c r="C108" s="52" t="s">
        <v>349</v>
      </c>
      <c r="D108" s="52" t="s">
        <v>429</v>
      </c>
      <c r="E108" s="57" t="s">
        <v>470</v>
      </c>
      <c r="F108" s="60">
        <v>1.1200000000000001</v>
      </c>
      <c r="G108" s="60">
        <v>0.7</v>
      </c>
      <c r="H108" s="60">
        <v>35</v>
      </c>
      <c r="I108" s="60"/>
      <c r="J108" s="59"/>
      <c r="K108" s="57" t="s">
        <v>424</v>
      </c>
      <c r="L108" s="58" t="s">
        <v>447</v>
      </c>
      <c r="M108" s="93" t="s">
        <v>547</v>
      </c>
    </row>
    <row r="109" spans="1:13" ht="45.75" thickBot="1" x14ac:dyDescent="0.3">
      <c r="A109" s="117" t="s">
        <v>230</v>
      </c>
      <c r="B109" s="48" t="s">
        <v>469</v>
      </c>
      <c r="C109" s="43" t="s">
        <v>329</v>
      </c>
      <c r="D109" s="43" t="s">
        <v>429</v>
      </c>
      <c r="E109" s="54" t="s">
        <v>470</v>
      </c>
      <c r="F109" s="59">
        <v>1.46</v>
      </c>
      <c r="G109" s="59">
        <v>0.7</v>
      </c>
      <c r="H109" s="59">
        <v>40</v>
      </c>
      <c r="I109" s="59"/>
      <c r="J109" s="59"/>
      <c r="K109" s="54" t="s">
        <v>424</v>
      </c>
      <c r="L109" s="58" t="s">
        <v>447</v>
      </c>
      <c r="M109" s="58"/>
    </row>
    <row r="110" spans="1:13" ht="90.75" thickBot="1" x14ac:dyDescent="0.3">
      <c r="A110" s="114" t="s">
        <v>229</v>
      </c>
      <c r="B110" s="48" t="s">
        <v>432</v>
      </c>
      <c r="C110" s="43" t="s">
        <v>329</v>
      </c>
      <c r="D110" s="43" t="s">
        <v>429</v>
      </c>
      <c r="E110" s="54" t="s">
        <v>433</v>
      </c>
      <c r="F110" s="59">
        <v>0.19</v>
      </c>
      <c r="G110" s="59">
        <v>0.16</v>
      </c>
      <c r="H110" s="59">
        <v>94</v>
      </c>
      <c r="I110" s="59"/>
      <c r="J110" s="59"/>
      <c r="K110" s="55" t="s">
        <v>434</v>
      </c>
      <c r="L110" s="58" t="s">
        <v>421</v>
      </c>
      <c r="M110" s="58"/>
    </row>
    <row r="111" spans="1:13" ht="90.75" thickBot="1" x14ac:dyDescent="0.3">
      <c r="A111" s="114" t="s">
        <v>257</v>
      </c>
      <c r="B111" s="48" t="s">
        <v>579</v>
      </c>
      <c r="C111" s="43" t="s">
        <v>334</v>
      </c>
      <c r="D111" s="43" t="s">
        <v>429</v>
      </c>
      <c r="E111" s="54" t="s">
        <v>458</v>
      </c>
      <c r="F111" s="59">
        <v>1.23</v>
      </c>
      <c r="G111" s="59">
        <v>0.6</v>
      </c>
      <c r="H111" s="59">
        <v>35</v>
      </c>
      <c r="I111" s="59"/>
      <c r="J111" s="59"/>
      <c r="K111" s="54" t="s">
        <v>424</v>
      </c>
      <c r="L111" s="58" t="s">
        <v>447</v>
      </c>
      <c r="M111" s="93" t="s">
        <v>524</v>
      </c>
    </row>
    <row r="112" spans="1:13" ht="135.75" thickBot="1" x14ac:dyDescent="0.3">
      <c r="A112" s="108" t="s">
        <v>198</v>
      </c>
      <c r="B112" s="109" t="s">
        <v>417</v>
      </c>
      <c r="C112" s="78" t="s">
        <v>329</v>
      </c>
      <c r="D112" s="78" t="s">
        <v>418</v>
      </c>
      <c r="E112" s="79" t="s">
        <v>419</v>
      </c>
      <c r="F112" s="80">
        <v>2.81</v>
      </c>
      <c r="G112" s="80">
        <v>2</v>
      </c>
      <c r="H112" s="80">
        <v>120</v>
      </c>
      <c r="I112" s="80"/>
      <c r="J112" s="80"/>
      <c r="K112" s="79" t="s">
        <v>420</v>
      </c>
      <c r="L112" s="81" t="s">
        <v>421</v>
      </c>
      <c r="M112" s="81"/>
    </row>
    <row r="113" spans="1:13" ht="90.75" thickBot="1" x14ac:dyDescent="0.3">
      <c r="A113" s="117" t="s">
        <v>276</v>
      </c>
      <c r="B113" s="48" t="s">
        <v>679</v>
      </c>
      <c r="C113" s="43" t="s">
        <v>344</v>
      </c>
      <c r="D113" s="43"/>
      <c r="E113" s="54" t="s">
        <v>449</v>
      </c>
      <c r="F113" s="59">
        <v>1.43</v>
      </c>
      <c r="G113" s="59">
        <v>1</v>
      </c>
      <c r="H113" s="59">
        <v>35</v>
      </c>
      <c r="I113" s="59"/>
      <c r="J113" s="59"/>
      <c r="K113" s="54" t="s">
        <v>424</v>
      </c>
      <c r="L113" s="58" t="s">
        <v>447</v>
      </c>
      <c r="M113" s="93" t="s">
        <v>524</v>
      </c>
    </row>
    <row r="114" spans="1:13" ht="105.75" thickBot="1" x14ac:dyDescent="0.3">
      <c r="A114" s="50" t="s">
        <v>239</v>
      </c>
      <c r="B114" s="48" t="s">
        <v>619</v>
      </c>
      <c r="C114" s="43" t="s">
        <v>330</v>
      </c>
      <c r="D114" s="43" t="s">
        <v>429</v>
      </c>
      <c r="E114" s="54" t="s">
        <v>620</v>
      </c>
      <c r="F114" s="59">
        <v>2.57</v>
      </c>
      <c r="G114" s="59">
        <v>1.53</v>
      </c>
      <c r="H114" s="59">
        <v>30</v>
      </c>
      <c r="I114" s="59"/>
      <c r="J114" s="59"/>
      <c r="K114" s="54" t="s">
        <v>621</v>
      </c>
      <c r="L114" s="58" t="s">
        <v>447</v>
      </c>
      <c r="M114" s="93" t="s">
        <v>524</v>
      </c>
    </row>
    <row r="115" spans="1:13" ht="90.75" thickBot="1" x14ac:dyDescent="0.3">
      <c r="A115" s="114" t="s">
        <v>255</v>
      </c>
      <c r="B115" s="48" t="s">
        <v>578</v>
      </c>
      <c r="C115" s="43" t="s">
        <v>334</v>
      </c>
      <c r="D115" s="43" t="s">
        <v>429</v>
      </c>
      <c r="E115" s="54" t="s">
        <v>451</v>
      </c>
      <c r="F115" s="59">
        <v>1.66</v>
      </c>
      <c r="G115" s="59">
        <v>0.83</v>
      </c>
      <c r="H115" s="59">
        <v>35</v>
      </c>
      <c r="I115" s="59"/>
      <c r="J115" s="59"/>
      <c r="K115" s="54" t="s">
        <v>482</v>
      </c>
      <c r="L115" s="58" t="s">
        <v>447</v>
      </c>
      <c r="M115" s="93" t="s">
        <v>524</v>
      </c>
    </row>
    <row r="116" spans="1:13" ht="90.75" thickBot="1" x14ac:dyDescent="0.3">
      <c r="A116" s="119" t="s">
        <v>238</v>
      </c>
      <c r="B116" s="73" t="s">
        <v>518</v>
      </c>
      <c r="C116" s="63" t="s">
        <v>329</v>
      </c>
      <c r="D116" s="63" t="s">
        <v>488</v>
      </c>
      <c r="E116" s="64" t="s">
        <v>519</v>
      </c>
      <c r="F116" s="65">
        <v>1.6</v>
      </c>
      <c r="G116" s="65"/>
      <c r="H116" s="65" t="s">
        <v>490</v>
      </c>
      <c r="I116" s="68" t="s">
        <v>491</v>
      </c>
      <c r="J116" s="68">
        <v>1.6</v>
      </c>
      <c r="K116" s="64" t="s">
        <v>520</v>
      </c>
      <c r="L116" s="66" t="s">
        <v>447</v>
      </c>
      <c r="M116" s="66"/>
    </row>
    <row r="117" spans="1:13" ht="45.75" thickBot="1" x14ac:dyDescent="0.3">
      <c r="A117" s="120" t="s">
        <v>211</v>
      </c>
      <c r="B117" s="42" t="s">
        <v>445</v>
      </c>
      <c r="C117" s="43" t="s">
        <v>329</v>
      </c>
      <c r="D117" s="43" t="s">
        <v>429</v>
      </c>
      <c r="E117" s="54" t="s">
        <v>446</v>
      </c>
      <c r="F117" s="59">
        <v>14.44</v>
      </c>
      <c r="G117" s="59">
        <v>11</v>
      </c>
      <c r="H117" s="59">
        <v>19</v>
      </c>
      <c r="I117" s="59"/>
      <c r="J117" s="59"/>
      <c r="K117" s="54" t="s">
        <v>437</v>
      </c>
      <c r="L117" s="58" t="s">
        <v>447</v>
      </c>
      <c r="M117" s="58"/>
    </row>
    <row r="118" spans="1:13" ht="45.75" thickBot="1" x14ac:dyDescent="0.3">
      <c r="A118" s="47" t="s">
        <v>236</v>
      </c>
      <c r="B118" s="42" t="s">
        <v>496</v>
      </c>
      <c r="C118" s="43" t="s">
        <v>329</v>
      </c>
      <c r="D118" s="43" t="s">
        <v>429</v>
      </c>
      <c r="E118" s="54" t="s">
        <v>430</v>
      </c>
      <c r="F118" s="59">
        <v>4.0999999999999996</v>
      </c>
      <c r="G118" s="59">
        <v>2</v>
      </c>
      <c r="H118" s="59">
        <v>40</v>
      </c>
      <c r="I118" s="59"/>
      <c r="J118" s="59"/>
      <c r="K118" s="54" t="s">
        <v>424</v>
      </c>
      <c r="L118" s="58" t="s">
        <v>447</v>
      </c>
      <c r="M118" s="58"/>
    </row>
    <row r="119" spans="1:13" ht="195.75" thickBot="1" x14ac:dyDescent="0.3">
      <c r="A119" s="107" t="s">
        <v>224</v>
      </c>
      <c r="B119" s="121" t="s">
        <v>497</v>
      </c>
      <c r="C119" s="82" t="s">
        <v>329</v>
      </c>
      <c r="D119" s="82" t="s">
        <v>418</v>
      </c>
      <c r="E119" s="83" t="s">
        <v>498</v>
      </c>
      <c r="F119" s="80">
        <v>28</v>
      </c>
      <c r="G119" s="80">
        <v>13.6</v>
      </c>
      <c r="H119" s="80">
        <v>40</v>
      </c>
      <c r="I119" s="80"/>
      <c r="J119" s="80"/>
      <c r="K119" s="83" t="s">
        <v>424</v>
      </c>
      <c r="L119" s="81" t="s">
        <v>447</v>
      </c>
      <c r="M119" s="81"/>
    </row>
    <row r="120" spans="1:13" ht="105.75" thickBot="1" x14ac:dyDescent="0.3">
      <c r="A120" s="105" t="s">
        <v>192</v>
      </c>
      <c r="B120" s="44" t="s">
        <v>617</v>
      </c>
      <c r="C120" s="122" t="s">
        <v>328</v>
      </c>
      <c r="D120" s="45" t="s">
        <v>429</v>
      </c>
      <c r="E120" s="54" t="s">
        <v>618</v>
      </c>
      <c r="F120" s="59">
        <v>0.48</v>
      </c>
      <c r="G120" s="59">
        <v>0.4</v>
      </c>
      <c r="H120" s="59">
        <v>35</v>
      </c>
      <c r="I120" s="59"/>
      <c r="J120" s="59"/>
      <c r="K120" s="54" t="s">
        <v>424</v>
      </c>
      <c r="L120" s="58" t="s">
        <v>447</v>
      </c>
      <c r="M120" s="93" t="s">
        <v>524</v>
      </c>
    </row>
    <row r="121" spans="1:13" ht="45.75" thickBot="1" x14ac:dyDescent="0.3">
      <c r="A121" s="46" t="s">
        <v>214</v>
      </c>
      <c r="B121" s="42" t="s">
        <v>450</v>
      </c>
      <c r="C121" s="45" t="s">
        <v>329</v>
      </c>
      <c r="D121" s="45" t="s">
        <v>429</v>
      </c>
      <c r="E121" s="54" t="s">
        <v>451</v>
      </c>
      <c r="F121" s="59">
        <v>1.22</v>
      </c>
      <c r="G121" s="59">
        <v>0.7</v>
      </c>
      <c r="H121" s="59">
        <v>42</v>
      </c>
      <c r="I121" s="59"/>
      <c r="J121" s="59"/>
      <c r="K121" s="54" t="s">
        <v>424</v>
      </c>
      <c r="L121" s="58" t="s">
        <v>421</v>
      </c>
      <c r="M121" s="58"/>
    </row>
    <row r="122" spans="1:13" ht="90.75" thickBot="1" x14ac:dyDescent="0.3">
      <c r="A122" s="43" t="s">
        <v>240</v>
      </c>
      <c r="B122" s="42" t="s">
        <v>622</v>
      </c>
      <c r="C122" s="45" t="s">
        <v>330</v>
      </c>
      <c r="D122" s="45" t="s">
        <v>429</v>
      </c>
      <c r="E122" s="54" t="s">
        <v>550</v>
      </c>
      <c r="F122" s="59">
        <v>4.5</v>
      </c>
      <c r="G122" s="59">
        <v>2</v>
      </c>
      <c r="H122" s="59">
        <v>35</v>
      </c>
      <c r="I122" s="59"/>
      <c r="J122" s="59"/>
      <c r="K122" s="54" t="s">
        <v>424</v>
      </c>
      <c r="L122" s="58" t="s">
        <v>447</v>
      </c>
      <c r="M122" s="93" t="s">
        <v>524</v>
      </c>
    </row>
    <row r="123" spans="1:13" ht="60.75" thickBot="1" x14ac:dyDescent="0.3">
      <c r="A123" s="46" t="s">
        <v>195</v>
      </c>
      <c r="B123" s="42" t="s">
        <v>480</v>
      </c>
      <c r="C123" s="45" t="s">
        <v>329</v>
      </c>
      <c r="D123" s="45" t="s">
        <v>429</v>
      </c>
      <c r="E123" s="54" t="s">
        <v>481</v>
      </c>
      <c r="F123" s="59">
        <v>6.15</v>
      </c>
      <c r="G123" s="59">
        <v>5</v>
      </c>
      <c r="H123" s="59">
        <v>26</v>
      </c>
      <c r="I123" s="59"/>
      <c r="J123" s="59"/>
      <c r="K123" s="54" t="s">
        <v>482</v>
      </c>
      <c r="L123" s="58" t="s">
        <v>447</v>
      </c>
      <c r="M123" s="58"/>
    </row>
    <row r="124" spans="1:13" ht="45.75" thickBot="1" x14ac:dyDescent="0.3">
      <c r="A124" s="46" t="s">
        <v>210</v>
      </c>
      <c r="B124" s="42" t="s">
        <v>483</v>
      </c>
      <c r="C124" s="45" t="s">
        <v>329</v>
      </c>
      <c r="D124" s="45" t="s">
        <v>429</v>
      </c>
      <c r="E124" s="54" t="s">
        <v>430</v>
      </c>
      <c r="F124" s="59">
        <v>4.74</v>
      </c>
      <c r="G124" s="59">
        <v>3</v>
      </c>
      <c r="H124" s="59">
        <v>26</v>
      </c>
      <c r="I124" s="59"/>
      <c r="J124" s="59"/>
      <c r="K124" s="54" t="s">
        <v>437</v>
      </c>
      <c r="L124" s="58" t="s">
        <v>447</v>
      </c>
      <c r="M124" s="58"/>
    </row>
    <row r="125" spans="1:13" ht="90.75" thickBot="1" x14ac:dyDescent="0.3">
      <c r="A125" s="123" t="s">
        <v>254</v>
      </c>
      <c r="B125" s="77" t="s">
        <v>629</v>
      </c>
      <c r="C125" s="78" t="s">
        <v>333</v>
      </c>
      <c r="D125" s="78" t="s">
        <v>418</v>
      </c>
      <c r="E125" s="79" t="s">
        <v>630</v>
      </c>
      <c r="F125" s="80">
        <v>0.13</v>
      </c>
      <c r="G125" s="80">
        <v>0.13</v>
      </c>
      <c r="H125" s="80">
        <v>35</v>
      </c>
      <c r="I125" s="80"/>
      <c r="J125" s="80"/>
      <c r="K125" s="79" t="s">
        <v>631</v>
      </c>
      <c r="L125" s="81" t="s">
        <v>421</v>
      </c>
      <c r="M125" s="81" t="s">
        <v>632</v>
      </c>
    </row>
    <row r="126" spans="1:13" ht="120.75" thickBot="1" x14ac:dyDescent="0.3">
      <c r="A126" s="123" t="s">
        <v>288</v>
      </c>
      <c r="B126" s="84" t="s">
        <v>645</v>
      </c>
      <c r="C126" s="85" t="s">
        <v>348</v>
      </c>
      <c r="D126" s="85" t="s">
        <v>418</v>
      </c>
      <c r="E126" s="86" t="s">
        <v>646</v>
      </c>
      <c r="F126" s="87">
        <v>0.18</v>
      </c>
      <c r="G126" s="87">
        <v>0.18</v>
      </c>
      <c r="H126" s="87">
        <v>35</v>
      </c>
      <c r="I126" s="87"/>
      <c r="J126" s="80"/>
      <c r="K126" s="86" t="s">
        <v>424</v>
      </c>
      <c r="L126" s="81" t="s">
        <v>421</v>
      </c>
      <c r="M126" s="93" t="s">
        <v>524</v>
      </c>
    </row>
    <row r="127" spans="1:13" ht="105.75" thickBot="1" x14ac:dyDescent="0.3">
      <c r="A127" s="61" t="s">
        <v>603</v>
      </c>
      <c r="B127" s="62" t="s">
        <v>604</v>
      </c>
      <c r="C127" s="63" t="s">
        <v>588</v>
      </c>
      <c r="D127" s="63" t="s">
        <v>488</v>
      </c>
      <c r="E127" s="64" t="s">
        <v>605</v>
      </c>
      <c r="F127" s="65">
        <v>2.38</v>
      </c>
      <c r="G127" s="65">
        <v>0.83</v>
      </c>
      <c r="H127" s="65" t="s">
        <v>490</v>
      </c>
      <c r="I127" s="68" t="s">
        <v>491</v>
      </c>
      <c r="J127" s="68">
        <v>0.83</v>
      </c>
      <c r="K127" s="64" t="s">
        <v>606</v>
      </c>
      <c r="L127" s="66" t="s">
        <v>447</v>
      </c>
      <c r="M127" s="93" t="s">
        <v>524</v>
      </c>
    </row>
    <row r="128" spans="1:13" ht="90.75" thickBot="1" x14ac:dyDescent="0.3">
      <c r="A128" s="46" t="s">
        <v>247</v>
      </c>
      <c r="B128" s="42" t="s">
        <v>670</v>
      </c>
      <c r="C128" s="43" t="s">
        <v>332</v>
      </c>
      <c r="D128" s="43" t="s">
        <v>429</v>
      </c>
      <c r="E128" s="54" t="s">
        <v>671</v>
      </c>
      <c r="F128" s="59">
        <v>0.3</v>
      </c>
      <c r="G128" s="59">
        <v>0.3</v>
      </c>
      <c r="H128" s="59">
        <v>30</v>
      </c>
      <c r="I128" s="59"/>
      <c r="J128" s="59"/>
      <c r="K128" s="54" t="s">
        <v>424</v>
      </c>
      <c r="L128" s="58" t="s">
        <v>421</v>
      </c>
      <c r="M128" s="93" t="s">
        <v>524</v>
      </c>
    </row>
    <row r="129" spans="1:13" ht="195.75" thickBot="1" x14ac:dyDescent="0.3">
      <c r="A129" s="43" t="s">
        <v>307</v>
      </c>
      <c r="B129" s="42" t="s">
        <v>692</v>
      </c>
      <c r="C129" s="43" t="s">
        <v>351</v>
      </c>
      <c r="D129" s="43" t="s">
        <v>429</v>
      </c>
      <c r="E129" s="54" t="s">
        <v>502</v>
      </c>
      <c r="F129" s="59">
        <v>2.4500000000000002</v>
      </c>
      <c r="G129" s="59">
        <v>1.71</v>
      </c>
      <c r="H129" s="59">
        <v>35</v>
      </c>
      <c r="I129" s="59"/>
      <c r="J129" s="59"/>
      <c r="K129" s="54" t="s">
        <v>424</v>
      </c>
      <c r="L129" s="58" t="s">
        <v>447</v>
      </c>
      <c r="M129" s="93" t="s">
        <v>524</v>
      </c>
    </row>
    <row r="130" spans="1:13" ht="90.75" thickBot="1" x14ac:dyDescent="0.3">
      <c r="A130" s="46" t="s">
        <v>311</v>
      </c>
      <c r="B130" s="42" t="s">
        <v>704</v>
      </c>
      <c r="C130" s="43" t="s">
        <v>340</v>
      </c>
      <c r="D130" s="43" t="s">
        <v>429</v>
      </c>
      <c r="E130" s="54" t="s">
        <v>500</v>
      </c>
      <c r="F130" s="59">
        <v>0.23</v>
      </c>
      <c r="G130" s="59">
        <v>0.23</v>
      </c>
      <c r="H130" s="59">
        <v>42</v>
      </c>
      <c r="I130" s="59"/>
      <c r="J130" s="59"/>
      <c r="K130" s="54" t="s">
        <v>584</v>
      </c>
      <c r="L130" s="58" t="s">
        <v>447</v>
      </c>
      <c r="M130" s="93" t="s">
        <v>524</v>
      </c>
    </row>
    <row r="131" spans="1:13" ht="45.75" thickBot="1" x14ac:dyDescent="0.3">
      <c r="A131" s="46" t="s">
        <v>225</v>
      </c>
      <c r="B131" s="42" t="s">
        <v>506</v>
      </c>
      <c r="C131" s="43" t="s">
        <v>329</v>
      </c>
      <c r="D131" s="43" t="s">
        <v>429</v>
      </c>
      <c r="E131" s="54" t="s">
        <v>436</v>
      </c>
      <c r="F131" s="59">
        <v>0.18</v>
      </c>
      <c r="G131" s="59">
        <v>0.13</v>
      </c>
      <c r="H131" s="59">
        <v>60</v>
      </c>
      <c r="I131" s="59"/>
      <c r="J131" s="59"/>
      <c r="K131" s="54" t="s">
        <v>437</v>
      </c>
      <c r="L131" s="58" t="s">
        <v>421</v>
      </c>
      <c r="M131" s="58"/>
    </row>
    <row r="132" spans="1:13" ht="135.75" thickBot="1" x14ac:dyDescent="0.3">
      <c r="A132" s="61" t="s">
        <v>216</v>
      </c>
      <c r="B132" s="62" t="s">
        <v>511</v>
      </c>
      <c r="C132" s="63" t="s">
        <v>329</v>
      </c>
      <c r="D132" s="63" t="s">
        <v>488</v>
      </c>
      <c r="E132" s="64" t="s">
        <v>512</v>
      </c>
      <c r="F132" s="65">
        <v>6.5</v>
      </c>
      <c r="G132" s="65"/>
      <c r="H132" s="65" t="s">
        <v>490</v>
      </c>
      <c r="I132" s="68" t="s">
        <v>513</v>
      </c>
      <c r="J132" s="68">
        <f>6.5*75%</f>
        <v>4.875</v>
      </c>
      <c r="K132" s="64" t="s">
        <v>514</v>
      </c>
      <c r="L132" s="66" t="s">
        <v>447</v>
      </c>
      <c r="M132" s="66"/>
    </row>
    <row r="133" spans="1:13" ht="45.75" thickBot="1" x14ac:dyDescent="0.3">
      <c r="A133" s="46" t="s">
        <v>221</v>
      </c>
      <c r="B133" s="42" t="s">
        <v>438</v>
      </c>
      <c r="C133" s="43" t="s">
        <v>329</v>
      </c>
      <c r="D133" s="43" t="s">
        <v>429</v>
      </c>
      <c r="E133" s="54" t="s">
        <v>439</v>
      </c>
      <c r="F133" s="59">
        <v>0.04</v>
      </c>
      <c r="G133" s="59">
        <v>0.03</v>
      </c>
      <c r="H133" s="59">
        <v>200</v>
      </c>
      <c r="I133" s="59"/>
      <c r="J133" s="59"/>
      <c r="K133" s="54" t="s">
        <v>437</v>
      </c>
      <c r="L133" s="58" t="s">
        <v>421</v>
      </c>
      <c r="M133" s="58"/>
    </row>
    <row r="134" spans="1:13" ht="90.75" thickBot="1" x14ac:dyDescent="0.3">
      <c r="A134" s="95" t="s">
        <v>300</v>
      </c>
      <c r="B134" s="42" t="s">
        <v>656</v>
      </c>
      <c r="C134" s="43" t="s">
        <v>350</v>
      </c>
      <c r="D134" s="43" t="s">
        <v>429</v>
      </c>
      <c r="E134" s="54" t="s">
        <v>430</v>
      </c>
      <c r="F134" s="59">
        <v>2.04</v>
      </c>
      <c r="G134" s="59">
        <v>1.7</v>
      </c>
      <c r="H134" s="59">
        <v>47</v>
      </c>
      <c r="I134" s="59"/>
      <c r="J134" s="59"/>
      <c r="K134" s="54" t="s">
        <v>584</v>
      </c>
      <c r="L134" s="58" t="s">
        <v>421</v>
      </c>
      <c r="M134" s="58" t="s">
        <v>632</v>
      </c>
    </row>
    <row r="135" spans="1:13" ht="90.75" thickBot="1" x14ac:dyDescent="0.3">
      <c r="A135" s="46" t="s">
        <v>535</v>
      </c>
      <c r="B135" s="62" t="s">
        <v>536</v>
      </c>
      <c r="C135" s="43" t="s">
        <v>339</v>
      </c>
      <c r="D135" s="43" t="s">
        <v>429</v>
      </c>
      <c r="E135" s="54"/>
      <c r="F135" s="59"/>
      <c r="G135" s="59"/>
      <c r="H135" s="59"/>
      <c r="I135" s="59"/>
      <c r="J135" s="59"/>
      <c r="K135" s="54" t="s">
        <v>424</v>
      </c>
      <c r="L135" s="58" t="s">
        <v>476</v>
      </c>
      <c r="M135" s="93" t="s">
        <v>524</v>
      </c>
    </row>
    <row r="136" spans="1:13" ht="90.75" thickBot="1" x14ac:dyDescent="0.3">
      <c r="A136" s="61" t="s">
        <v>191</v>
      </c>
      <c r="B136" s="62" t="s">
        <v>564</v>
      </c>
      <c r="C136" s="63" t="s">
        <v>327</v>
      </c>
      <c r="D136" s="63" t="s">
        <v>488</v>
      </c>
      <c r="E136" s="64" t="s">
        <v>565</v>
      </c>
      <c r="F136" s="65">
        <v>2.78</v>
      </c>
      <c r="G136" s="65">
        <v>1.39</v>
      </c>
      <c r="H136" s="65" t="s">
        <v>490</v>
      </c>
      <c r="I136" s="68" t="s">
        <v>491</v>
      </c>
      <c r="J136" s="68">
        <v>1.39</v>
      </c>
      <c r="K136" s="64" t="s">
        <v>566</v>
      </c>
      <c r="L136" s="66" t="s">
        <v>447</v>
      </c>
      <c r="M136" s="93" t="s">
        <v>524</v>
      </c>
    </row>
    <row r="137" spans="1:13" ht="75.75" thickBot="1" x14ac:dyDescent="0.3">
      <c r="A137" s="124" t="s">
        <v>298</v>
      </c>
      <c r="B137" s="70" t="s">
        <v>658</v>
      </c>
      <c r="C137" s="63" t="s">
        <v>350</v>
      </c>
      <c r="D137" s="63" t="s">
        <v>488</v>
      </c>
      <c r="E137" s="125" t="s">
        <v>659</v>
      </c>
      <c r="F137" s="75">
        <v>0.48</v>
      </c>
      <c r="G137" s="75">
        <v>0.48</v>
      </c>
      <c r="H137" s="65" t="s">
        <v>490</v>
      </c>
      <c r="I137" s="89" t="s">
        <v>491</v>
      </c>
      <c r="J137" s="89">
        <v>0.43</v>
      </c>
      <c r="K137" s="71" t="s">
        <v>442</v>
      </c>
      <c r="L137" s="66" t="s">
        <v>421</v>
      </c>
      <c r="M137" s="58" t="s">
        <v>632</v>
      </c>
    </row>
    <row r="138" spans="1:13" ht="120.75" thickBot="1" x14ac:dyDescent="0.3">
      <c r="A138" s="126" t="s">
        <v>295</v>
      </c>
      <c r="B138" s="42" t="s">
        <v>654</v>
      </c>
      <c r="C138" s="43" t="s">
        <v>350</v>
      </c>
      <c r="D138" s="43" t="s">
        <v>429</v>
      </c>
      <c r="E138" s="54" t="s">
        <v>655</v>
      </c>
      <c r="F138" s="59">
        <v>1.61</v>
      </c>
      <c r="G138" s="59">
        <v>1.25</v>
      </c>
      <c r="H138" s="59">
        <v>40</v>
      </c>
      <c r="I138" s="59"/>
      <c r="J138" s="59"/>
      <c r="K138" s="54" t="s">
        <v>584</v>
      </c>
      <c r="L138" s="58" t="s">
        <v>421</v>
      </c>
      <c r="M138" s="58" t="s">
        <v>632</v>
      </c>
    </row>
    <row r="139" spans="1:13" ht="105.75" thickBot="1" x14ac:dyDescent="0.3">
      <c r="A139" s="76" t="s">
        <v>207</v>
      </c>
      <c r="B139" s="77" t="s">
        <v>426</v>
      </c>
      <c r="C139" s="78" t="s">
        <v>329</v>
      </c>
      <c r="D139" s="78" t="s">
        <v>418</v>
      </c>
      <c r="E139" s="79" t="s">
        <v>427</v>
      </c>
      <c r="F139" s="80">
        <v>0.67</v>
      </c>
      <c r="G139" s="80">
        <v>0.4</v>
      </c>
      <c r="H139" s="80">
        <v>180</v>
      </c>
      <c r="I139" s="80"/>
      <c r="J139" s="80"/>
      <c r="K139" s="79" t="s">
        <v>424</v>
      </c>
      <c r="L139" s="81" t="s">
        <v>421</v>
      </c>
      <c r="M139" s="81"/>
    </row>
    <row r="140" spans="1:13" ht="90.75" thickBot="1" x14ac:dyDescent="0.3">
      <c r="A140" s="46" t="s">
        <v>600</v>
      </c>
      <c r="B140" s="42" t="s">
        <v>601</v>
      </c>
      <c r="C140" s="43" t="s">
        <v>588</v>
      </c>
      <c r="D140" s="43" t="s">
        <v>429</v>
      </c>
      <c r="E140" s="54" t="s">
        <v>602</v>
      </c>
      <c r="F140" s="59">
        <v>1.1299999999999999</v>
      </c>
      <c r="G140" s="59">
        <v>0.62</v>
      </c>
      <c r="H140" s="59">
        <v>35</v>
      </c>
      <c r="I140" s="59"/>
      <c r="J140" s="59"/>
      <c r="K140" s="54" t="s">
        <v>437</v>
      </c>
      <c r="L140" s="58" t="s">
        <v>447</v>
      </c>
      <c r="M140" s="93" t="s">
        <v>524</v>
      </c>
    </row>
    <row r="141" spans="1:13" ht="90.75" thickBot="1" x14ac:dyDescent="0.3">
      <c r="A141" s="46" t="s">
        <v>582</v>
      </c>
      <c r="B141" s="42" t="s">
        <v>583</v>
      </c>
      <c r="C141" s="43" t="s">
        <v>327</v>
      </c>
      <c r="D141" s="43" t="s">
        <v>429</v>
      </c>
      <c r="E141" s="54" t="s">
        <v>444</v>
      </c>
      <c r="F141" s="59">
        <v>0.43</v>
      </c>
      <c r="G141" s="59">
        <v>0.28000000000000003</v>
      </c>
      <c r="H141" s="59">
        <v>35</v>
      </c>
      <c r="I141" s="59"/>
      <c r="J141" s="59"/>
      <c r="K141" s="54" t="s">
        <v>584</v>
      </c>
      <c r="L141" s="58" t="s">
        <v>447</v>
      </c>
      <c r="M141" s="93" t="s">
        <v>524</v>
      </c>
    </row>
    <row r="142" spans="1:13" ht="90.75" thickBot="1" x14ac:dyDescent="0.3">
      <c r="A142" s="103" t="s">
        <v>287</v>
      </c>
      <c r="B142" s="53" t="s">
        <v>643</v>
      </c>
      <c r="C142" s="52" t="s">
        <v>348</v>
      </c>
      <c r="D142" s="52" t="s">
        <v>429</v>
      </c>
      <c r="E142" s="57" t="s">
        <v>612</v>
      </c>
      <c r="F142" s="60">
        <v>1.8</v>
      </c>
      <c r="G142" s="60">
        <v>0.5</v>
      </c>
      <c r="H142" s="60">
        <v>35</v>
      </c>
      <c r="I142" s="60"/>
      <c r="J142" s="59"/>
      <c r="K142" s="57" t="s">
        <v>424</v>
      </c>
      <c r="L142" s="58" t="s">
        <v>447</v>
      </c>
      <c r="M142" s="93" t="s">
        <v>524</v>
      </c>
    </row>
    <row r="143" spans="1:13" ht="165.75" thickBot="1" x14ac:dyDescent="0.3">
      <c r="A143" s="43" t="s">
        <v>301</v>
      </c>
      <c r="B143" s="42" t="s">
        <v>686</v>
      </c>
      <c r="C143" s="43" t="s">
        <v>351</v>
      </c>
      <c r="D143" s="43" t="s">
        <v>429</v>
      </c>
      <c r="E143" s="54" t="s">
        <v>444</v>
      </c>
      <c r="F143" s="59">
        <v>0.39</v>
      </c>
      <c r="G143" s="59">
        <v>0.39</v>
      </c>
      <c r="H143" s="59">
        <v>26</v>
      </c>
      <c r="I143" s="59"/>
      <c r="J143" s="59"/>
      <c r="K143" s="54" t="s">
        <v>584</v>
      </c>
      <c r="L143" s="58" t="s">
        <v>421</v>
      </c>
      <c r="M143" s="93" t="s">
        <v>524</v>
      </c>
    </row>
    <row r="144" spans="1:13" ht="90.75" thickBot="1" x14ac:dyDescent="0.3">
      <c r="A144" s="46" t="s">
        <v>186</v>
      </c>
      <c r="B144" s="42" t="s">
        <v>585</v>
      </c>
      <c r="C144" s="43" t="s">
        <v>327</v>
      </c>
      <c r="D144" s="43" t="s">
        <v>429</v>
      </c>
      <c r="E144" s="54" t="s">
        <v>586</v>
      </c>
      <c r="F144" s="59">
        <v>0.98</v>
      </c>
      <c r="G144" s="59">
        <v>0.68</v>
      </c>
      <c r="H144" s="59">
        <v>35</v>
      </c>
      <c r="I144" s="59"/>
      <c r="J144" s="59"/>
      <c r="K144" s="54" t="s">
        <v>437</v>
      </c>
      <c r="L144" s="58" t="s">
        <v>447</v>
      </c>
      <c r="M144" s="93" t="s">
        <v>524</v>
      </c>
    </row>
    <row r="145" spans="1:13" ht="90.75" thickBot="1" x14ac:dyDescent="0.3">
      <c r="A145" s="46" t="s">
        <v>267</v>
      </c>
      <c r="B145" s="62" t="s">
        <v>537</v>
      </c>
      <c r="C145" s="43" t="s">
        <v>339</v>
      </c>
      <c r="D145" s="43" t="s">
        <v>429</v>
      </c>
      <c r="E145" s="54" t="s">
        <v>458</v>
      </c>
      <c r="F145" s="59">
        <v>1.1000000000000001</v>
      </c>
      <c r="G145" s="59">
        <v>0.55000000000000004</v>
      </c>
      <c r="H145" s="59">
        <v>35</v>
      </c>
      <c r="I145" s="59"/>
      <c r="J145" s="59"/>
      <c r="K145" s="54" t="s">
        <v>424</v>
      </c>
      <c r="L145" s="58" t="s">
        <v>421</v>
      </c>
      <c r="M145" s="93" t="s">
        <v>524</v>
      </c>
    </row>
    <row r="146" spans="1:13" ht="120.75" thickBot="1" x14ac:dyDescent="0.3">
      <c r="A146" s="127" t="s">
        <v>293</v>
      </c>
      <c r="B146" s="84" t="s">
        <v>650</v>
      </c>
      <c r="C146" s="85" t="s">
        <v>350</v>
      </c>
      <c r="D146" s="85" t="s">
        <v>418</v>
      </c>
      <c r="E146" s="86" t="s">
        <v>651</v>
      </c>
      <c r="F146" s="87">
        <v>1.71</v>
      </c>
      <c r="G146" s="87">
        <v>1.5</v>
      </c>
      <c r="H146" s="87">
        <v>40</v>
      </c>
      <c r="I146" s="87"/>
      <c r="J146" s="80"/>
      <c r="K146" s="86" t="s">
        <v>584</v>
      </c>
      <c r="L146" s="81" t="s">
        <v>421</v>
      </c>
      <c r="M146" s="58" t="s">
        <v>632</v>
      </c>
    </row>
    <row r="147" spans="1:13" ht="120.75" thickBot="1" x14ac:dyDescent="0.3">
      <c r="A147" s="127" t="s">
        <v>294</v>
      </c>
      <c r="B147" s="84" t="s">
        <v>652</v>
      </c>
      <c r="C147" s="85" t="s">
        <v>350</v>
      </c>
      <c r="D147" s="85" t="s">
        <v>418</v>
      </c>
      <c r="E147" s="86" t="s">
        <v>653</v>
      </c>
      <c r="F147" s="87">
        <v>1.57</v>
      </c>
      <c r="G147" s="87">
        <v>1.57</v>
      </c>
      <c r="H147" s="87">
        <v>58</v>
      </c>
      <c r="I147" s="87"/>
      <c r="J147" s="80"/>
      <c r="K147" s="86" t="s">
        <v>584</v>
      </c>
      <c r="L147" s="81" t="s">
        <v>421</v>
      </c>
      <c r="M147" s="58" t="s">
        <v>632</v>
      </c>
    </row>
    <row r="148" spans="1:13" ht="409.6" thickBot="1" x14ac:dyDescent="0.3">
      <c r="A148" s="46"/>
      <c r="B148" s="42" t="s">
        <v>698</v>
      </c>
      <c r="C148" s="43"/>
      <c r="D148" s="43"/>
      <c r="E148" s="54" t="s">
        <v>699</v>
      </c>
      <c r="F148" s="59">
        <v>3</v>
      </c>
      <c r="G148" s="59">
        <v>2.4</v>
      </c>
      <c r="H148" s="59">
        <v>35</v>
      </c>
      <c r="I148" s="59"/>
      <c r="J148" s="59"/>
      <c r="K148" s="54"/>
      <c r="L148" s="58"/>
      <c r="M148" s="93" t="s">
        <v>524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Level 2 Scoping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Betts</dc:creator>
  <cp:lastModifiedBy>Edward Rumary</cp:lastModifiedBy>
  <cp:lastPrinted>2026-04-16T13:49:13Z</cp:lastPrinted>
  <dcterms:created xsi:type="dcterms:W3CDTF">2022-07-26T08:10:16Z</dcterms:created>
  <dcterms:modified xsi:type="dcterms:W3CDTF">2026-10-15T14:00:30Z</dcterms:modified>
</cp:coreProperties>
</file>